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f27eced7971697/Attachments/Desktop/"/>
    </mc:Choice>
  </mc:AlternateContent>
  <xr:revisionPtr revIDLastSave="0" documentId="8_{6D76A809-41B3-4CA8-94C1-E848CD056015}" xr6:coauthVersionLast="47" xr6:coauthVersionMax="47" xr10:uidLastSave="{00000000-0000-0000-0000-000000000000}"/>
  <bookViews>
    <workbookView xWindow="-110" yWindow="-110" windowWidth="19420" windowHeight="10420" xr2:uid="{5DCD454E-F17E-4D99-916A-3FAA2B14948B}"/>
  </bookViews>
  <sheets>
    <sheet name="Advisory Budget " sheetId="1" r:id="rId1"/>
    <sheet name="Draft Budget" sheetId="2" r:id="rId2"/>
    <sheet name="Income" sheetId="3" r:id="rId3"/>
    <sheet name="Expenditure" sheetId="4" r:id="rId4"/>
  </sheets>
  <calcPr calcId="191029" iterateDelta="252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B38" i="3" l="1"/>
  <c r="B37" i="3"/>
  <c r="C36" i="3"/>
  <c r="C39" i="3" s="1"/>
  <c r="D28" i="3"/>
  <c r="D38" i="3" s="1"/>
  <c r="C28" i="3"/>
  <c r="C38" i="3" s="1"/>
  <c r="B28" i="3"/>
  <c r="D19" i="3"/>
  <c r="D37" i="3" s="1"/>
  <c r="C19" i="3"/>
  <c r="C37" i="3" s="1"/>
  <c r="B19" i="3"/>
  <c r="D12" i="3"/>
  <c r="D36" i="3" s="1"/>
  <c r="C12" i="3"/>
  <c r="B12" i="3"/>
  <c r="B36" i="3" s="1"/>
  <c r="B39" i="3" s="1"/>
  <c r="B92" i="4"/>
  <c r="C91" i="4"/>
  <c r="D83" i="4"/>
  <c r="D94" i="4" s="1"/>
  <c r="C83" i="4"/>
  <c r="C94" i="4" s="1"/>
  <c r="B83" i="4"/>
  <c r="B94" i="4" s="1"/>
  <c r="D74" i="4"/>
  <c r="D93" i="4" s="1"/>
  <c r="C74" i="4"/>
  <c r="C93" i="4" s="1"/>
  <c r="B74" i="4"/>
  <c r="B93" i="4" s="1"/>
  <c r="D52" i="4"/>
  <c r="D92" i="4" s="1"/>
  <c r="C52" i="4"/>
  <c r="C92" i="4" s="1"/>
  <c r="B52" i="4"/>
  <c r="D43" i="4"/>
  <c r="D91" i="4" s="1"/>
  <c r="C43" i="4"/>
  <c r="B43" i="4"/>
  <c r="B91" i="4" s="1"/>
  <c r="D25" i="4"/>
  <c r="D90" i="4" s="1"/>
  <c r="C25" i="4"/>
  <c r="C90" i="4" s="1"/>
  <c r="B25" i="4"/>
  <c r="B90" i="4" s="1"/>
  <c r="F35" i="2"/>
  <c r="D35" i="2"/>
  <c r="C35" i="2"/>
  <c r="B35" i="2"/>
  <c r="G34" i="2"/>
  <c r="G33" i="2"/>
  <c r="E33" i="2"/>
  <c r="E35" i="2" s="1"/>
  <c r="G32" i="2"/>
  <c r="G35" i="2" s="1"/>
  <c r="H35" i="2" s="1"/>
  <c r="D29" i="2"/>
  <c r="B29" i="2"/>
  <c r="H29" i="2" s="1"/>
  <c r="G27" i="2"/>
  <c r="H27" i="2" s="1"/>
  <c r="F27" i="2"/>
  <c r="D27" i="2"/>
  <c r="E27" i="2" s="1"/>
  <c r="C27" i="2"/>
  <c r="B27" i="2"/>
  <c r="G26" i="2"/>
  <c r="H26" i="2" s="1"/>
  <c r="E26" i="2"/>
  <c r="G25" i="2"/>
  <c r="H25" i="2" s="1"/>
  <c r="E25" i="2"/>
  <c r="G24" i="2"/>
  <c r="E24" i="2"/>
  <c r="G23" i="2"/>
  <c r="H23" i="2" s="1"/>
  <c r="E23" i="2"/>
  <c r="G22" i="2"/>
  <c r="H22" i="2" s="1"/>
  <c r="E22" i="2"/>
  <c r="H21" i="2"/>
  <c r="G21" i="2"/>
  <c r="E21" i="2"/>
  <c r="F18" i="2"/>
  <c r="D18" i="2"/>
  <c r="C18" i="2"/>
  <c r="C29" i="2" s="1"/>
  <c r="B18" i="2"/>
  <c r="G17" i="2"/>
  <c r="H17" i="2" s="1"/>
  <c r="E17" i="2"/>
  <c r="G16" i="2"/>
  <c r="H16" i="2" s="1"/>
  <c r="E16" i="2"/>
  <c r="G15" i="2"/>
  <c r="H15" i="2" s="1"/>
  <c r="E15" i="2"/>
  <c r="G14" i="2"/>
  <c r="H14" i="2" s="1"/>
  <c r="E14" i="2"/>
  <c r="G13" i="2"/>
  <c r="H13" i="2" s="1"/>
  <c r="E13" i="2"/>
  <c r="G12" i="2"/>
  <c r="H12" i="2" s="1"/>
  <c r="E12" i="2"/>
  <c r="H11" i="2"/>
  <c r="G11" i="2"/>
  <c r="E11" i="2"/>
  <c r="G10" i="2"/>
  <c r="H10" i="2" s="1"/>
  <c r="E10" i="2"/>
  <c r="G9" i="2"/>
  <c r="H9" i="2" s="1"/>
  <c r="E9" i="2"/>
  <c r="E8" i="2"/>
  <c r="G7" i="2"/>
  <c r="H8" i="2" s="1"/>
  <c r="E7" i="2"/>
  <c r="G6" i="2"/>
  <c r="H6" i="2" s="1"/>
  <c r="E6" i="2"/>
  <c r="E18" i="2" s="1"/>
  <c r="E29" i="2" s="1"/>
  <c r="D18" i="1"/>
  <c r="B18" i="1"/>
  <c r="B13" i="1"/>
  <c r="E13" i="1" s="1"/>
  <c r="F13" i="1" s="1"/>
  <c r="E11" i="1"/>
  <c r="E10" i="1"/>
  <c r="F10" i="1" s="1"/>
  <c r="D8" i="1"/>
  <c r="B8" i="1"/>
  <c r="E7" i="1"/>
  <c r="F7" i="1" s="1"/>
  <c r="E6" i="1"/>
  <c r="F6" i="1" s="1"/>
  <c r="E8" i="1" l="1"/>
  <c r="F8" i="1" s="1"/>
  <c r="F18" i="1"/>
  <c r="C95" i="4"/>
  <c r="D39" i="3"/>
  <c r="B95" i="4"/>
  <c r="D95" i="4"/>
  <c r="H7" i="2"/>
  <c r="G18" i="2"/>
  <c r="H18" i="2" s="1"/>
  <c r="H32" i="2"/>
  <c r="E18" i="1"/>
</calcChain>
</file>

<file path=xl/sharedStrings.xml><?xml version="1.0" encoding="utf-8"?>
<sst xmlns="http://schemas.openxmlformats.org/spreadsheetml/2006/main" count="210" uniqueCount="171">
  <si>
    <t>Stoney Stanton Parish Council</t>
  </si>
  <si>
    <t>Advisory Budget 2022/23</t>
  </si>
  <si>
    <t>Budget</t>
  </si>
  <si>
    <t>Budget Variance</t>
  </si>
  <si>
    <t>2021/2022</t>
  </si>
  <si>
    <t>2022/2023</t>
  </si>
  <si>
    <t>£</t>
  </si>
  <si>
    <t>%</t>
  </si>
  <si>
    <t>Expenditure</t>
  </si>
  <si>
    <t>Income</t>
  </si>
  <si>
    <t>Net Expdt</t>
  </si>
  <si>
    <t>Funded by:</t>
  </si>
  <si>
    <t>Precept</t>
  </si>
  <si>
    <t>CTSG</t>
  </si>
  <si>
    <t>New Homes Bonus</t>
  </si>
  <si>
    <t>Tax Base rate</t>
  </si>
  <si>
    <t>Precept per Band D property</t>
  </si>
  <si>
    <t xml:space="preserve">The cost per household for category D is determined by dividing the precept by the Council </t>
  </si>
  <si>
    <t>As of September 2021 = 3287 electors (a decrease of 62 from 2020)</t>
  </si>
  <si>
    <t xml:space="preserve">Grants </t>
  </si>
  <si>
    <t>Reserves</t>
  </si>
  <si>
    <t>Nationwide Savings</t>
  </si>
  <si>
    <t>Investment &amp; Interest</t>
  </si>
  <si>
    <t xml:space="preserve">Income included for the investments with CCLA </t>
  </si>
  <si>
    <t>CCLA holds £170,000 from S137 Persimmon Estate &amp; Brindley Close Maintenance.</t>
  </si>
  <si>
    <t>Loan</t>
  </si>
  <si>
    <t>last payment</t>
  </si>
  <si>
    <t xml:space="preserve">Loan 1 </t>
  </si>
  <si>
    <t>31.7.2026</t>
  </si>
  <si>
    <t xml:space="preserve">Loan 2 </t>
  </si>
  <si>
    <t>19.2.2046</t>
  </si>
  <si>
    <t>Other items to consider:</t>
  </si>
  <si>
    <t>Consideration for the future if we are capped at 2 or 4%</t>
  </si>
  <si>
    <t>3% inflation</t>
  </si>
  <si>
    <t>Draft Budget 2022/23</t>
  </si>
  <si>
    <t>Item</t>
  </si>
  <si>
    <t>Budget 2021/22</t>
  </si>
  <si>
    <t>Actual
Oct
£</t>
  </si>
  <si>
    <t>Est. 2021/22
£</t>
  </si>
  <si>
    <t>Variance
£</t>
  </si>
  <si>
    <t>Variance to 2021/22 Budget
£</t>
  </si>
  <si>
    <t>Variance to 2021/22 Budget
%</t>
  </si>
  <si>
    <t xml:space="preserve"> - Land</t>
  </si>
  <si>
    <t xml:space="preserve"> - Allotments</t>
  </si>
  <si>
    <t xml:space="preserve"> - VH Operations</t>
  </si>
  <si>
    <t xml:space="preserve"> - VH Refurb</t>
  </si>
  <si>
    <t xml:space="preserve"> - Employees/HMRC</t>
  </si>
  <si>
    <t xml:space="preserve"> - Councillors</t>
  </si>
  <si>
    <t xml:space="preserve"> - Admin &amp; Other</t>
  </si>
  <si>
    <t xml:space="preserve"> - Loan</t>
  </si>
  <si>
    <t xml:space="preserve"> - s137</t>
  </si>
  <si>
    <t xml:space="preserve"> - Misc</t>
  </si>
  <si>
    <t xml:space="preserve"> - VAT</t>
  </si>
  <si>
    <t xml:space="preserve"> - Youth Provision</t>
  </si>
  <si>
    <t>Sub-Total Expdt</t>
  </si>
  <si>
    <t xml:space="preserve"> - Cemetery</t>
  </si>
  <si>
    <t xml:space="preserve"> - Village Hall</t>
  </si>
  <si>
    <t xml:space="preserve"> - Grants &amp; Donations</t>
  </si>
  <si>
    <t xml:space="preserve"> - Other</t>
  </si>
  <si>
    <t>Sub-Total Income</t>
  </si>
  <si>
    <t>TOTAL</t>
  </si>
  <si>
    <t>Funded By:</t>
  </si>
  <si>
    <t xml:space="preserve">Stoney Stanton PC </t>
  </si>
  <si>
    <t>Proposed</t>
  </si>
  <si>
    <t>INCOME</t>
  </si>
  <si>
    <t>Year End</t>
  </si>
  <si>
    <t>Budget 2022/23</t>
  </si>
  <si>
    <t>ADMINISTRATION (101)</t>
  </si>
  <si>
    <t>Bank Interest</t>
  </si>
  <si>
    <t>Vat Refund</t>
  </si>
  <si>
    <t>Investment Income</t>
  </si>
  <si>
    <t>Council tax support grant</t>
  </si>
  <si>
    <t>SUB TOTAL</t>
  </si>
  <si>
    <t xml:space="preserve"> </t>
  </si>
  <si>
    <t>MISCELLANEOUS INCOME</t>
  </si>
  <si>
    <t>S106 (tree/playarea)</t>
  </si>
  <si>
    <t>Grants</t>
  </si>
  <si>
    <t>Sale of container</t>
  </si>
  <si>
    <t xml:space="preserve">Xmas lights </t>
  </si>
  <si>
    <t>PROPERTY &amp; LAND</t>
  </si>
  <si>
    <t>Parish Land</t>
  </si>
  <si>
    <t>Allotments</t>
  </si>
  <si>
    <t>Car Park fine</t>
  </si>
  <si>
    <t>Cemetery</t>
  </si>
  <si>
    <t>Village Hall Hire</t>
  </si>
  <si>
    <t>INCOME SUMMARY</t>
  </si>
  <si>
    <t>ADMINISTRATION</t>
  </si>
  <si>
    <t>MISCELLANEOUS</t>
  </si>
  <si>
    <t>PROPERTY/LAND</t>
  </si>
  <si>
    <t>TOTALS</t>
  </si>
  <si>
    <t>Estimated</t>
  </si>
  <si>
    <t>EXPENDITURE</t>
  </si>
  <si>
    <t>Salaries</t>
  </si>
  <si>
    <t>HMRC (paye/Ni)</t>
  </si>
  <si>
    <t>Insurance (inc Vehicle)</t>
  </si>
  <si>
    <t>VAT</t>
  </si>
  <si>
    <t>Admin Expenses/Office Supplies</t>
  </si>
  <si>
    <t>Mileage payments</t>
  </si>
  <si>
    <t>Postage</t>
  </si>
  <si>
    <t>Mobile phone</t>
  </si>
  <si>
    <t>Subscriptions/Memberships</t>
  </si>
  <si>
    <t>Staff Training</t>
  </si>
  <si>
    <t>Councillors Training</t>
  </si>
  <si>
    <t>Councillors Expenses</t>
  </si>
  <si>
    <t>Professional fees/Solicitor</t>
  </si>
  <si>
    <t>Payroll - Professional fees</t>
  </si>
  <si>
    <t>Bank Charges</t>
  </si>
  <si>
    <t>Internal/External Audit</t>
  </si>
  <si>
    <t>Recruitment</t>
  </si>
  <si>
    <t>Loan x 2</t>
  </si>
  <si>
    <t>Digitalisation of archive</t>
  </si>
  <si>
    <t>SECTION 137  (£8.32)</t>
  </si>
  <si>
    <t>Grant (Library)</t>
  </si>
  <si>
    <t>Gifts</t>
  </si>
  <si>
    <t>Trophies</t>
  </si>
  <si>
    <t>Flag</t>
  </si>
  <si>
    <t>Info &amp; Notice boards</t>
  </si>
  <si>
    <t>Church Clock</t>
  </si>
  <si>
    <t>Planters</t>
  </si>
  <si>
    <t>Events (Jubilee/Remembrance)</t>
  </si>
  <si>
    <t>Dog Bins</t>
  </si>
  <si>
    <t>Xmas Lights Electricity</t>
  </si>
  <si>
    <t>Defibrillator</t>
  </si>
  <si>
    <t>Benches</t>
  </si>
  <si>
    <t>School Bollards</t>
  </si>
  <si>
    <t>VILLAGE COMMUNITY HALL</t>
  </si>
  <si>
    <t>Running Costs</t>
  </si>
  <si>
    <t>Cleaning contract</t>
  </si>
  <si>
    <t>ND Rates</t>
  </si>
  <si>
    <t>Repairs/maintenance</t>
  </si>
  <si>
    <t>Refunds on hires</t>
  </si>
  <si>
    <t>Grounds Maintenance</t>
  </si>
  <si>
    <t>Meadow fencing</t>
  </si>
  <si>
    <t>SUDS/Swale/Stream works</t>
  </si>
  <si>
    <t>Car Park running/maintenance</t>
  </si>
  <si>
    <t xml:space="preserve">Cemetery </t>
  </si>
  <si>
    <t>Grounds Equipment/PPE</t>
  </si>
  <si>
    <t>Tree Maintenance</t>
  </si>
  <si>
    <t>Quarryman</t>
  </si>
  <si>
    <t>Play area repairs &amp; report</t>
  </si>
  <si>
    <t>Street Lighting</t>
  </si>
  <si>
    <t xml:space="preserve">Street cleansing &amp; Litter Bins </t>
  </si>
  <si>
    <t>Trade Bin Collections x 3</t>
  </si>
  <si>
    <t>Garden bins x 3</t>
  </si>
  <si>
    <t>Parish Vehicle running costs</t>
  </si>
  <si>
    <t>CCTV (car park/play area)</t>
  </si>
  <si>
    <t xml:space="preserve">Continguency </t>
  </si>
  <si>
    <t>Newsletter</t>
  </si>
  <si>
    <t>War memorial</t>
  </si>
  <si>
    <t>Election Costs</t>
  </si>
  <si>
    <t>20ft container</t>
  </si>
  <si>
    <t>Youth Provision</t>
  </si>
  <si>
    <t>SUMMARY</t>
  </si>
  <si>
    <t>SECTION 137</t>
  </si>
  <si>
    <t>VILLAGE COMM.HALL</t>
  </si>
  <si>
    <t xml:space="preserve">PROPERTY AND LAND </t>
  </si>
  <si>
    <t>Xmas Lights Event (maintenance)</t>
  </si>
  <si>
    <t xml:space="preserve">Repairs &amp; Installations </t>
  </si>
  <si>
    <t>50% cut in grants</t>
  </si>
  <si>
    <t>Maintenance only on Christmas Lights</t>
  </si>
  <si>
    <t>50% of the CCTV</t>
  </si>
  <si>
    <t>Remove the archive digitising</t>
  </si>
  <si>
    <t>Remove meadow fencing</t>
  </si>
  <si>
    <t>Remove continguency</t>
  </si>
  <si>
    <t>If the Council accept the precept proposal as reductions to:-</t>
  </si>
  <si>
    <t>Reduction in funds for land management &amp; Carey Hill Quarry</t>
  </si>
  <si>
    <t>£ Year on year difference</t>
  </si>
  <si>
    <t>OPTION 2: That a precept of £124,375 be requested which is 10% increase.</t>
  </si>
  <si>
    <t>tax base rate which is £1471.34 (124375/1471.34= £84.53 and increase of £7.72 per household.</t>
  </si>
  <si>
    <t>Unity Reserves - any year end figure will be held in reserves</t>
  </si>
  <si>
    <t xml:space="preserve">Carey Hill Quarry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</si>
</sst>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0.0"/>
    <numFmt numFmtId="165" formatCode="&quot;£&quot;#,##0"/>
    <numFmt numFmtId="166" formatCode="&quot;£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3" fontId="2" fillId="0" borderId="1" xfId="0" applyNumberFormat="1" applyFont="1" applyBorder="1"/>
    <xf numFmtId="0" fontId="0" fillId="0" borderId="1" xfId="0" applyBorder="1"/>
    <xf numFmtId="164" fontId="0" fillId="0" borderId="0" xfId="0" applyNumberFormat="1"/>
    <xf numFmtId="0" fontId="2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164" fontId="3" fillId="0" borderId="0" xfId="0" applyNumberFormat="1" applyFont="1"/>
    <xf numFmtId="0" fontId="9" fillId="0" borderId="0" xfId="0" applyFont="1"/>
    <xf numFmtId="164" fontId="0" fillId="0" borderId="1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164" fontId="0" fillId="0" borderId="2" xfId="0" applyNumberFormat="1" applyBorder="1"/>
    <xf numFmtId="8" fontId="2" fillId="0" borderId="0" xfId="1" applyNumberFormat="1" applyFont="1"/>
    <xf numFmtId="8" fontId="10" fillId="0" borderId="0" xfId="1" applyNumberFormat="1" applyFont="1"/>
    <xf numFmtId="0" fontId="11" fillId="0" borderId="0" xfId="0" applyFont="1"/>
    <xf numFmtId="0" fontId="12" fillId="0" borderId="0" xfId="0" applyFont="1"/>
    <xf numFmtId="43" fontId="11" fillId="0" borderId="0" xfId="0" applyNumberFormat="1" applyFont="1"/>
    <xf numFmtId="0" fontId="13" fillId="0" borderId="0" xfId="0" applyFont="1"/>
    <xf numFmtId="43" fontId="13" fillId="0" borderId="0" xfId="0" applyNumberFormat="1" applyFont="1"/>
    <xf numFmtId="43" fontId="6" fillId="0" borderId="0" xfId="0" applyNumberFormat="1" applyFont="1"/>
    <xf numFmtId="164" fontId="6" fillId="0" borderId="0" xfId="0" applyNumberFormat="1" applyFont="1"/>
    <xf numFmtId="0" fontId="11" fillId="0" borderId="0" xfId="0" applyFont="1" applyAlignment="1">
      <alignment vertical="center"/>
    </xf>
    <xf numFmtId="0" fontId="14" fillId="0" borderId="0" xfId="0" applyFont="1"/>
    <xf numFmtId="43" fontId="14" fillId="0" borderId="0" xfId="0" applyNumberFormat="1" applyFont="1"/>
    <xf numFmtId="43" fontId="10" fillId="0" borderId="0" xfId="0" applyNumberFormat="1" applyFont="1"/>
    <xf numFmtId="164" fontId="10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0" fontId="0" fillId="0" borderId="0" xfId="0" applyAlignment="1">
      <alignment vertical="center"/>
    </xf>
    <xf numFmtId="0" fontId="15" fillId="0" borderId="0" xfId="0" applyFont="1"/>
    <xf numFmtId="8" fontId="0" fillId="0" borderId="0" xfId="0" applyNumberForma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3" fontId="0" fillId="2" borderId="0" xfId="0" applyNumberFormat="1" applyFill="1"/>
    <xf numFmtId="4" fontId="0" fillId="0" borderId="0" xfId="0" applyNumberFormat="1"/>
    <xf numFmtId="0" fontId="18" fillId="0" borderId="3" xfId="0" applyFont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wrapText="1"/>
    </xf>
    <xf numFmtId="4" fontId="18" fillId="3" borderId="5" xfId="0" applyNumberFormat="1" applyFont="1" applyFill="1" applyBorder="1" applyAlignment="1">
      <alignment horizontal="center" wrapText="1"/>
    </xf>
    <xf numFmtId="3" fontId="18" fillId="3" borderId="5" xfId="0" applyNumberFormat="1" applyFont="1" applyFill="1" applyBorder="1" applyAlignment="1">
      <alignment horizontal="center" wrapText="1"/>
    </xf>
    <xf numFmtId="3" fontId="18" fillId="4" borderId="6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7" xfId="0" applyFont="1" applyBorder="1"/>
    <xf numFmtId="0" fontId="0" fillId="3" borderId="7" xfId="0" applyFill="1" applyBorder="1"/>
    <xf numFmtId="0" fontId="0" fillId="4" borderId="7" xfId="0" applyFill="1" applyBorder="1"/>
    <xf numFmtId="0" fontId="0" fillId="0" borderId="7" xfId="0" applyBorder="1"/>
    <xf numFmtId="3" fontId="0" fillId="3" borderId="7" xfId="0" applyNumberFormat="1" applyFill="1" applyBorder="1"/>
    <xf numFmtId="3" fontId="20" fillId="3" borderId="7" xfId="0" applyNumberFormat="1" applyFont="1" applyFill="1" applyBorder="1"/>
    <xf numFmtId="3" fontId="0" fillId="4" borderId="7" xfId="0" applyNumberFormat="1" applyFill="1" applyBorder="1"/>
    <xf numFmtId="3" fontId="0" fillId="0" borderId="7" xfId="0" applyNumberFormat="1" applyBorder="1"/>
    <xf numFmtId="2" fontId="0" fillId="0" borderId="7" xfId="0" applyNumberFormat="1" applyBorder="1"/>
    <xf numFmtId="0" fontId="0" fillId="0" borderId="3" xfId="0" applyBorder="1"/>
    <xf numFmtId="3" fontId="0" fillId="3" borderId="3" xfId="0" applyNumberFormat="1" applyFill="1" applyBorder="1"/>
    <xf numFmtId="3" fontId="20" fillId="3" borderId="3" xfId="0" applyNumberFormat="1" applyFont="1" applyFill="1" applyBorder="1"/>
    <xf numFmtId="3" fontId="0" fillId="4" borderId="3" xfId="0" applyNumberFormat="1" applyFill="1" applyBorder="1"/>
    <xf numFmtId="3" fontId="0" fillId="0" borderId="3" xfId="0" applyNumberFormat="1" applyBorder="1"/>
    <xf numFmtId="2" fontId="0" fillId="0" borderId="3" xfId="0" applyNumberFormat="1" applyBorder="1"/>
    <xf numFmtId="0" fontId="0" fillId="0" borderId="8" xfId="0" applyBorder="1"/>
    <xf numFmtId="3" fontId="0" fillId="3" borderId="8" xfId="0" applyNumberFormat="1" applyFill="1" applyBorder="1"/>
    <xf numFmtId="3" fontId="20" fillId="3" borderId="8" xfId="0" applyNumberFormat="1" applyFont="1" applyFill="1" applyBorder="1"/>
    <xf numFmtId="3" fontId="0" fillId="4" borderId="8" xfId="0" applyNumberFormat="1" applyFill="1" applyBorder="1"/>
    <xf numFmtId="3" fontId="0" fillId="0" borderId="8" xfId="0" applyNumberFormat="1" applyBorder="1"/>
    <xf numFmtId="2" fontId="0" fillId="0" borderId="8" xfId="0" applyNumberFormat="1" applyBorder="1"/>
    <xf numFmtId="0" fontId="3" fillId="5" borderId="9" xfId="0" applyFont="1" applyFill="1" applyBorder="1"/>
    <xf numFmtId="3" fontId="0" fillId="3" borderId="10" xfId="0" applyNumberFormat="1" applyFill="1" applyBorder="1"/>
    <xf numFmtId="3" fontId="8" fillId="4" borderId="10" xfId="0" applyNumberFormat="1" applyFont="1" applyFill="1" applyBorder="1"/>
    <xf numFmtId="3" fontId="0" fillId="5" borderId="10" xfId="0" applyNumberFormat="1" applyFill="1" applyBorder="1"/>
    <xf numFmtId="2" fontId="0" fillId="5" borderId="10" xfId="0" applyNumberFormat="1" applyFill="1" applyBorder="1"/>
    <xf numFmtId="0" fontId="0" fillId="3" borderId="9" xfId="0" applyFill="1" applyBorder="1"/>
    <xf numFmtId="0" fontId="0" fillId="4" borderId="9" xfId="0" applyFill="1" applyBorder="1"/>
    <xf numFmtId="0" fontId="0" fillId="0" borderId="9" xfId="0" applyBorder="1"/>
    <xf numFmtId="0" fontId="3" fillId="5" borderId="7" xfId="0" applyFont="1" applyFill="1" applyBorder="1"/>
    <xf numFmtId="3" fontId="0" fillId="3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2" fontId="0" fillId="5" borderId="11" xfId="0" applyNumberFormat="1" applyFill="1" applyBorder="1"/>
    <xf numFmtId="3" fontId="0" fillId="3" borderId="12" xfId="0" applyNumberFormat="1" applyFill="1" applyBorder="1"/>
    <xf numFmtId="3" fontId="0" fillId="4" borderId="12" xfId="0" applyNumberFormat="1" applyFill="1" applyBorder="1"/>
    <xf numFmtId="3" fontId="0" fillId="0" borderId="12" xfId="0" applyNumberFormat="1" applyBorder="1"/>
    <xf numFmtId="2" fontId="0" fillId="0" borderId="12" xfId="0" applyNumberFormat="1" applyBorder="1"/>
    <xf numFmtId="3" fontId="8" fillId="3" borderId="11" xfId="0" applyNumberFormat="1" applyFont="1" applyFill="1" applyBorder="1"/>
    <xf numFmtId="3" fontId="8" fillId="4" borderId="11" xfId="0" applyNumberFormat="1" applyFont="1" applyFill="1" applyBorder="1"/>
    <xf numFmtId="6" fontId="21" fillId="3" borderId="9" xfId="0" applyNumberFormat="1" applyFont="1" applyFill="1" applyBorder="1"/>
    <xf numFmtId="6" fontId="21" fillId="4" borderId="9" xfId="0" applyNumberFormat="1" applyFont="1" applyFill="1" applyBorder="1"/>
    <xf numFmtId="3" fontId="22" fillId="3" borderId="7" xfId="0" applyNumberFormat="1" applyFont="1" applyFill="1" applyBorder="1"/>
    <xf numFmtId="3" fontId="22" fillId="4" borderId="7" xfId="0" applyNumberFormat="1" applyFont="1" applyFill="1" applyBorder="1"/>
    <xf numFmtId="2" fontId="6" fillId="0" borderId="7" xfId="0" applyNumberFormat="1" applyFont="1" applyBorder="1"/>
    <xf numFmtId="0" fontId="0" fillId="2" borderId="0" xfId="0" applyFill="1"/>
    <xf numFmtId="3" fontId="23" fillId="0" borderId="0" xfId="0" applyNumberFormat="1" applyFon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3" fillId="0" borderId="0" xfId="0" applyFont="1"/>
    <xf numFmtId="165" fontId="15" fillId="0" borderId="0" xfId="0" applyNumberFormat="1" applyFont="1"/>
    <xf numFmtId="3" fontId="1" fillId="0" borderId="0" xfId="0" applyNumberFormat="1" applyFont="1"/>
    <xf numFmtId="3" fontId="20" fillId="0" borderId="0" xfId="0" applyNumberFormat="1" applyFont="1"/>
    <xf numFmtId="3" fontId="24" fillId="0" borderId="0" xfId="0" applyNumberFormat="1" applyFont="1"/>
    <xf numFmtId="0" fontId="1" fillId="0" borderId="13" xfId="0" applyFont="1" applyBorder="1"/>
    <xf numFmtId="3" fontId="0" fillId="0" borderId="13" xfId="0" applyNumberFormat="1" applyBorder="1"/>
    <xf numFmtId="3" fontId="1" fillId="0" borderId="13" xfId="0" applyNumberFormat="1" applyFont="1" applyBorder="1"/>
    <xf numFmtId="3" fontId="20" fillId="0" borderId="13" xfId="0" applyNumberFormat="1" applyFont="1" applyBorder="1"/>
    <xf numFmtId="0" fontId="1" fillId="0" borderId="14" xfId="0" applyFont="1" applyBorder="1"/>
    <xf numFmtId="3" fontId="0" fillId="0" borderId="14" xfId="0" applyNumberFormat="1" applyBorder="1"/>
    <xf numFmtId="3" fontId="1" fillId="0" borderId="14" xfId="0" applyNumberFormat="1" applyFont="1" applyBorder="1"/>
    <xf numFmtId="0" fontId="25" fillId="0" borderId="0" xfId="0" applyFont="1"/>
    <xf numFmtId="3" fontId="26" fillId="0" borderId="0" xfId="0" applyNumberFormat="1" applyFont="1"/>
    <xf numFmtId="0" fontId="26" fillId="0" borderId="0" xfId="0" applyFont="1"/>
    <xf numFmtId="0" fontId="25" fillId="0" borderId="8" xfId="0" applyFont="1" applyBorder="1"/>
    <xf numFmtId="3" fontId="26" fillId="0" borderId="8" xfId="0" applyNumberFormat="1" applyFont="1" applyBorder="1"/>
    <xf numFmtId="166" fontId="0" fillId="0" borderId="0" xfId="0" applyNumberFormat="1"/>
    <xf numFmtId="0" fontId="20" fillId="0" borderId="0" xfId="0" applyFont="1"/>
    <xf numFmtId="0" fontId="27" fillId="0" borderId="0" xfId="0" applyFont="1"/>
    <xf numFmtId="0" fontId="28" fillId="0" borderId="0" xfId="0" applyFont="1"/>
    <xf numFmtId="0" fontId="20" fillId="0" borderId="13" xfId="0" applyFont="1" applyBorder="1"/>
    <xf numFmtId="0" fontId="20" fillId="0" borderId="15" xfId="0" applyFont="1" applyBorder="1"/>
    <xf numFmtId="0" fontId="20" fillId="0" borderId="1" xfId="0" applyFont="1" applyBorder="1"/>
    <xf numFmtId="0" fontId="20" fillId="0" borderId="14" xfId="0" applyFont="1" applyBorder="1"/>
    <xf numFmtId="0" fontId="29" fillId="0" borderId="0" xfId="0" applyFont="1"/>
    <xf numFmtId="0" fontId="30" fillId="0" borderId="0" xfId="0" applyFont="1"/>
    <xf numFmtId="0" fontId="29" fillId="0" borderId="8" xfId="0" applyFont="1" applyBorder="1"/>
    <xf numFmtId="0" fontId="20" fillId="0" borderId="8" xfId="0" applyFont="1" applyBorder="1"/>
    <xf numFmtId="0" fontId="8" fillId="0" borderId="8" xfId="0" applyFont="1" applyBorder="1"/>
    <xf numFmtId="165" fontId="0" fillId="0" borderId="0" xfId="0" applyNumberFormat="1" applyFont="1"/>
    <xf numFmtId="0" fontId="0" fillId="0" borderId="0" xfId="0" applyFont="1"/>
    <xf numFmtId="0" fontId="16" fillId="0" borderId="1" xfId="0" applyFont="1" applyBorder="1"/>
    <xf numFmtId="3" fontId="0" fillId="0" borderId="0" xfId="0" applyNumberFormat="1" applyFont="1"/>
    <xf numFmtId="3" fontId="0" fillId="0" borderId="15" xfId="0" applyNumberFormat="1" applyFont="1" applyBorder="1"/>
    <xf numFmtId="0" fontId="0" fillId="0" borderId="15" xfId="0" applyFont="1" applyBorder="1"/>
    <xf numFmtId="3" fontId="0" fillId="0" borderId="1" xfId="0" applyNumberFormat="1" applyFont="1" applyBorder="1"/>
    <xf numFmtId="0" fontId="0" fillId="0" borderId="1" xfId="0" applyFont="1" applyBorder="1"/>
    <xf numFmtId="3" fontId="0" fillId="0" borderId="8" xfId="0" applyNumberFormat="1" applyFont="1" applyBorder="1"/>
    <xf numFmtId="0" fontId="0" fillId="0" borderId="8" xfId="0" applyFont="1" applyBorder="1"/>
    <xf numFmtId="166" fontId="0" fillId="0" borderId="0" xfId="0" applyNumberFormat="1" applyFont="1"/>
    <xf numFmtId="3" fontId="8" fillId="0" borderId="8" xfId="0" applyNumberFormat="1" applyFont="1" applyBorder="1"/>
    <xf numFmtId="0" fontId="5" fillId="0" borderId="0" xfId="0" applyFont="1"/>
    <xf numFmtId="0" fontId="14" fillId="0" borderId="0" xfId="0" applyFont="1" applyAlignment="1">
      <alignment vertical="center"/>
    </xf>
    <xf numFmtId="0" fontId="31" fillId="0" borderId="0" xfId="0" applyFont="1"/>
    <xf numFmtId="43" fontId="31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vertical="center"/>
    </xf>
    <xf numFmtId="164" fontId="22" fillId="0" borderId="0" xfId="0" applyNumberFormat="1" applyFont="1"/>
    <xf numFmtId="43" fontId="26" fillId="0" borderId="0" xfId="0" applyNumberFormat="1" applyFont="1"/>
    <xf numFmtId="43" fontId="25" fillId="0" borderId="0" xfId="0" applyNumberFormat="1" applyFont="1"/>
    <xf numFmtId="164" fontId="25" fillId="0" borderId="0" xfId="0" applyNumberFormat="1" applyFont="1"/>
    <xf numFmtId="43" fontId="3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DBDF-0518-4DF5-BC01-9DAD1E8C5581}">
  <dimension ref="A1:K51"/>
  <sheetViews>
    <sheetView tabSelected="1" topLeftCell="A7" workbookViewId="0">
      <selection activeCell="F40" sqref="F40"/>
    </sheetView>
  </sheetViews>
  <sheetFormatPr defaultRowHeight="14.5" x14ac:dyDescent="0.35"/>
  <cols>
    <col min="1" max="1" width="17.1796875" customWidth="1"/>
    <col min="2" max="2" width="11.54296875" bestFit="1" customWidth="1"/>
    <col min="3" max="3" width="13.453125" customWidth="1"/>
    <col min="4" max="4" width="11.453125" bestFit="1" customWidth="1"/>
    <col min="5" max="5" width="13.81640625" customWidth="1"/>
    <col min="7" max="7" width="13.54296875" customWidth="1"/>
    <col min="8" max="8" width="18.81640625" hidden="1" customWidth="1"/>
    <col min="257" max="257" width="17.1796875" customWidth="1"/>
    <col min="258" max="258" width="10.1796875" bestFit="1" customWidth="1"/>
    <col min="260" max="260" width="10.1796875" bestFit="1" customWidth="1"/>
    <col min="264" max="264" width="18.81640625" customWidth="1"/>
    <col min="513" max="513" width="17.1796875" customWidth="1"/>
    <col min="514" max="514" width="10.1796875" bestFit="1" customWidth="1"/>
    <col min="516" max="516" width="10.1796875" bestFit="1" customWidth="1"/>
    <col min="520" max="520" width="18.81640625" customWidth="1"/>
    <col min="769" max="769" width="17.1796875" customWidth="1"/>
    <col min="770" max="770" width="10.1796875" bestFit="1" customWidth="1"/>
    <col min="772" max="772" width="10.1796875" bestFit="1" customWidth="1"/>
    <col min="776" max="776" width="18.81640625" customWidth="1"/>
    <col min="1025" max="1025" width="17.1796875" customWidth="1"/>
    <col min="1026" max="1026" width="10.1796875" bestFit="1" customWidth="1"/>
    <col min="1028" max="1028" width="10.1796875" bestFit="1" customWidth="1"/>
    <col min="1032" max="1032" width="18.81640625" customWidth="1"/>
    <col min="1281" max="1281" width="17.1796875" customWidth="1"/>
    <col min="1282" max="1282" width="10.1796875" bestFit="1" customWidth="1"/>
    <col min="1284" max="1284" width="10.1796875" bestFit="1" customWidth="1"/>
    <col min="1288" max="1288" width="18.81640625" customWidth="1"/>
    <col min="1537" max="1537" width="17.1796875" customWidth="1"/>
    <col min="1538" max="1538" width="10.1796875" bestFit="1" customWidth="1"/>
    <col min="1540" max="1540" width="10.1796875" bestFit="1" customWidth="1"/>
    <col min="1544" max="1544" width="18.81640625" customWidth="1"/>
    <col min="1793" max="1793" width="17.1796875" customWidth="1"/>
    <col min="1794" max="1794" width="10.1796875" bestFit="1" customWidth="1"/>
    <col min="1796" max="1796" width="10.1796875" bestFit="1" customWidth="1"/>
    <col min="1800" max="1800" width="18.81640625" customWidth="1"/>
    <col min="2049" max="2049" width="17.1796875" customWidth="1"/>
    <col min="2050" max="2050" width="10.1796875" bestFit="1" customWidth="1"/>
    <col min="2052" max="2052" width="10.1796875" bestFit="1" customWidth="1"/>
    <col min="2056" max="2056" width="18.81640625" customWidth="1"/>
    <col min="2305" max="2305" width="17.1796875" customWidth="1"/>
    <col min="2306" max="2306" width="10.1796875" bestFit="1" customWidth="1"/>
    <col min="2308" max="2308" width="10.1796875" bestFit="1" customWidth="1"/>
    <col min="2312" max="2312" width="18.81640625" customWidth="1"/>
    <col min="2561" max="2561" width="17.1796875" customWidth="1"/>
    <col min="2562" max="2562" width="10.1796875" bestFit="1" customWidth="1"/>
    <col min="2564" max="2564" width="10.1796875" bestFit="1" customWidth="1"/>
    <col min="2568" max="2568" width="18.81640625" customWidth="1"/>
    <col min="2817" max="2817" width="17.1796875" customWidth="1"/>
    <col min="2818" max="2818" width="10.1796875" bestFit="1" customWidth="1"/>
    <col min="2820" max="2820" width="10.1796875" bestFit="1" customWidth="1"/>
    <col min="2824" max="2824" width="18.81640625" customWidth="1"/>
    <col min="3073" max="3073" width="17.1796875" customWidth="1"/>
    <col min="3074" max="3074" width="10.1796875" bestFit="1" customWidth="1"/>
    <col min="3076" max="3076" width="10.1796875" bestFit="1" customWidth="1"/>
    <col min="3080" max="3080" width="18.81640625" customWidth="1"/>
    <col min="3329" max="3329" width="17.1796875" customWidth="1"/>
    <col min="3330" max="3330" width="10.1796875" bestFit="1" customWidth="1"/>
    <col min="3332" max="3332" width="10.1796875" bestFit="1" customWidth="1"/>
    <col min="3336" max="3336" width="18.81640625" customWidth="1"/>
    <col min="3585" max="3585" width="17.1796875" customWidth="1"/>
    <col min="3586" max="3586" width="10.1796875" bestFit="1" customWidth="1"/>
    <col min="3588" max="3588" width="10.1796875" bestFit="1" customWidth="1"/>
    <col min="3592" max="3592" width="18.81640625" customWidth="1"/>
    <col min="3841" max="3841" width="17.1796875" customWidth="1"/>
    <col min="3842" max="3842" width="10.1796875" bestFit="1" customWidth="1"/>
    <col min="3844" max="3844" width="10.1796875" bestFit="1" customWidth="1"/>
    <col min="3848" max="3848" width="18.81640625" customWidth="1"/>
    <col min="4097" max="4097" width="17.1796875" customWidth="1"/>
    <col min="4098" max="4098" width="10.1796875" bestFit="1" customWidth="1"/>
    <col min="4100" max="4100" width="10.1796875" bestFit="1" customWidth="1"/>
    <col min="4104" max="4104" width="18.81640625" customWidth="1"/>
    <col min="4353" max="4353" width="17.1796875" customWidth="1"/>
    <col min="4354" max="4354" width="10.1796875" bestFit="1" customWidth="1"/>
    <col min="4356" max="4356" width="10.1796875" bestFit="1" customWidth="1"/>
    <col min="4360" max="4360" width="18.81640625" customWidth="1"/>
    <col min="4609" max="4609" width="17.1796875" customWidth="1"/>
    <col min="4610" max="4610" width="10.1796875" bestFit="1" customWidth="1"/>
    <col min="4612" max="4612" width="10.1796875" bestFit="1" customWidth="1"/>
    <col min="4616" max="4616" width="18.81640625" customWidth="1"/>
    <col min="4865" max="4865" width="17.1796875" customWidth="1"/>
    <col min="4866" max="4866" width="10.1796875" bestFit="1" customWidth="1"/>
    <col min="4868" max="4868" width="10.1796875" bestFit="1" customWidth="1"/>
    <col min="4872" max="4872" width="18.81640625" customWidth="1"/>
    <col min="5121" max="5121" width="17.1796875" customWidth="1"/>
    <col min="5122" max="5122" width="10.1796875" bestFit="1" customWidth="1"/>
    <col min="5124" max="5124" width="10.1796875" bestFit="1" customWidth="1"/>
    <col min="5128" max="5128" width="18.81640625" customWidth="1"/>
    <col min="5377" max="5377" width="17.1796875" customWidth="1"/>
    <col min="5378" max="5378" width="10.1796875" bestFit="1" customWidth="1"/>
    <col min="5380" max="5380" width="10.1796875" bestFit="1" customWidth="1"/>
    <col min="5384" max="5384" width="18.81640625" customWidth="1"/>
    <col min="5633" max="5633" width="17.1796875" customWidth="1"/>
    <col min="5634" max="5634" width="10.1796875" bestFit="1" customWidth="1"/>
    <col min="5636" max="5636" width="10.1796875" bestFit="1" customWidth="1"/>
    <col min="5640" max="5640" width="18.81640625" customWidth="1"/>
    <col min="5889" max="5889" width="17.1796875" customWidth="1"/>
    <col min="5890" max="5890" width="10.1796875" bestFit="1" customWidth="1"/>
    <col min="5892" max="5892" width="10.1796875" bestFit="1" customWidth="1"/>
    <col min="5896" max="5896" width="18.81640625" customWidth="1"/>
    <col min="6145" max="6145" width="17.1796875" customWidth="1"/>
    <col min="6146" max="6146" width="10.1796875" bestFit="1" customWidth="1"/>
    <col min="6148" max="6148" width="10.1796875" bestFit="1" customWidth="1"/>
    <col min="6152" max="6152" width="18.81640625" customWidth="1"/>
    <col min="6401" max="6401" width="17.1796875" customWidth="1"/>
    <col min="6402" max="6402" width="10.1796875" bestFit="1" customWidth="1"/>
    <col min="6404" max="6404" width="10.1796875" bestFit="1" customWidth="1"/>
    <col min="6408" max="6408" width="18.81640625" customWidth="1"/>
    <col min="6657" max="6657" width="17.1796875" customWidth="1"/>
    <col min="6658" max="6658" width="10.1796875" bestFit="1" customWidth="1"/>
    <col min="6660" max="6660" width="10.1796875" bestFit="1" customWidth="1"/>
    <col min="6664" max="6664" width="18.81640625" customWidth="1"/>
    <col min="6913" max="6913" width="17.1796875" customWidth="1"/>
    <col min="6914" max="6914" width="10.1796875" bestFit="1" customWidth="1"/>
    <col min="6916" max="6916" width="10.1796875" bestFit="1" customWidth="1"/>
    <col min="6920" max="6920" width="18.81640625" customWidth="1"/>
    <col min="7169" max="7169" width="17.1796875" customWidth="1"/>
    <col min="7170" max="7170" width="10.1796875" bestFit="1" customWidth="1"/>
    <col min="7172" max="7172" width="10.1796875" bestFit="1" customWidth="1"/>
    <col min="7176" max="7176" width="18.81640625" customWidth="1"/>
    <col min="7425" max="7425" width="17.1796875" customWidth="1"/>
    <col min="7426" max="7426" width="10.1796875" bestFit="1" customWidth="1"/>
    <col min="7428" max="7428" width="10.1796875" bestFit="1" customWidth="1"/>
    <col min="7432" max="7432" width="18.81640625" customWidth="1"/>
    <col min="7681" max="7681" width="17.1796875" customWidth="1"/>
    <col min="7682" max="7682" width="10.1796875" bestFit="1" customWidth="1"/>
    <col min="7684" max="7684" width="10.1796875" bestFit="1" customWidth="1"/>
    <col min="7688" max="7688" width="18.81640625" customWidth="1"/>
    <col min="7937" max="7937" width="17.1796875" customWidth="1"/>
    <col min="7938" max="7938" width="10.1796875" bestFit="1" customWidth="1"/>
    <col min="7940" max="7940" width="10.1796875" bestFit="1" customWidth="1"/>
    <col min="7944" max="7944" width="18.81640625" customWidth="1"/>
    <col min="8193" max="8193" width="17.1796875" customWidth="1"/>
    <col min="8194" max="8194" width="10.1796875" bestFit="1" customWidth="1"/>
    <col min="8196" max="8196" width="10.1796875" bestFit="1" customWidth="1"/>
    <col min="8200" max="8200" width="18.81640625" customWidth="1"/>
    <col min="8449" max="8449" width="17.1796875" customWidth="1"/>
    <col min="8450" max="8450" width="10.1796875" bestFit="1" customWidth="1"/>
    <col min="8452" max="8452" width="10.1796875" bestFit="1" customWidth="1"/>
    <col min="8456" max="8456" width="18.81640625" customWidth="1"/>
    <col min="8705" max="8705" width="17.1796875" customWidth="1"/>
    <col min="8706" max="8706" width="10.1796875" bestFit="1" customWidth="1"/>
    <col min="8708" max="8708" width="10.1796875" bestFit="1" customWidth="1"/>
    <col min="8712" max="8712" width="18.81640625" customWidth="1"/>
    <col min="8961" max="8961" width="17.1796875" customWidth="1"/>
    <col min="8962" max="8962" width="10.1796875" bestFit="1" customWidth="1"/>
    <col min="8964" max="8964" width="10.1796875" bestFit="1" customWidth="1"/>
    <col min="8968" max="8968" width="18.81640625" customWidth="1"/>
    <col min="9217" max="9217" width="17.1796875" customWidth="1"/>
    <col min="9218" max="9218" width="10.1796875" bestFit="1" customWidth="1"/>
    <col min="9220" max="9220" width="10.1796875" bestFit="1" customWidth="1"/>
    <col min="9224" max="9224" width="18.81640625" customWidth="1"/>
    <col min="9473" max="9473" width="17.1796875" customWidth="1"/>
    <col min="9474" max="9474" width="10.1796875" bestFit="1" customWidth="1"/>
    <col min="9476" max="9476" width="10.1796875" bestFit="1" customWidth="1"/>
    <col min="9480" max="9480" width="18.81640625" customWidth="1"/>
    <col min="9729" max="9729" width="17.1796875" customWidth="1"/>
    <col min="9730" max="9730" width="10.1796875" bestFit="1" customWidth="1"/>
    <col min="9732" max="9732" width="10.1796875" bestFit="1" customWidth="1"/>
    <col min="9736" max="9736" width="18.81640625" customWidth="1"/>
    <col min="9985" max="9985" width="17.1796875" customWidth="1"/>
    <col min="9986" max="9986" width="10.1796875" bestFit="1" customWidth="1"/>
    <col min="9988" max="9988" width="10.1796875" bestFit="1" customWidth="1"/>
    <col min="9992" max="9992" width="18.81640625" customWidth="1"/>
    <col min="10241" max="10241" width="17.1796875" customWidth="1"/>
    <col min="10242" max="10242" width="10.1796875" bestFit="1" customWidth="1"/>
    <col min="10244" max="10244" width="10.1796875" bestFit="1" customWidth="1"/>
    <col min="10248" max="10248" width="18.81640625" customWidth="1"/>
    <col min="10497" max="10497" width="17.1796875" customWidth="1"/>
    <col min="10498" max="10498" width="10.1796875" bestFit="1" customWidth="1"/>
    <col min="10500" max="10500" width="10.1796875" bestFit="1" customWidth="1"/>
    <col min="10504" max="10504" width="18.81640625" customWidth="1"/>
    <col min="10753" max="10753" width="17.1796875" customWidth="1"/>
    <col min="10754" max="10754" width="10.1796875" bestFit="1" customWidth="1"/>
    <col min="10756" max="10756" width="10.1796875" bestFit="1" customWidth="1"/>
    <col min="10760" max="10760" width="18.81640625" customWidth="1"/>
    <col min="11009" max="11009" width="17.1796875" customWidth="1"/>
    <col min="11010" max="11010" width="10.1796875" bestFit="1" customWidth="1"/>
    <col min="11012" max="11012" width="10.1796875" bestFit="1" customWidth="1"/>
    <col min="11016" max="11016" width="18.81640625" customWidth="1"/>
    <col min="11265" max="11265" width="17.1796875" customWidth="1"/>
    <col min="11266" max="11266" width="10.1796875" bestFit="1" customWidth="1"/>
    <col min="11268" max="11268" width="10.1796875" bestFit="1" customWidth="1"/>
    <col min="11272" max="11272" width="18.81640625" customWidth="1"/>
    <col min="11521" max="11521" width="17.1796875" customWidth="1"/>
    <col min="11522" max="11522" width="10.1796875" bestFit="1" customWidth="1"/>
    <col min="11524" max="11524" width="10.1796875" bestFit="1" customWidth="1"/>
    <col min="11528" max="11528" width="18.81640625" customWidth="1"/>
    <col min="11777" max="11777" width="17.1796875" customWidth="1"/>
    <col min="11778" max="11778" width="10.1796875" bestFit="1" customWidth="1"/>
    <col min="11780" max="11780" width="10.1796875" bestFit="1" customWidth="1"/>
    <col min="11784" max="11784" width="18.81640625" customWidth="1"/>
    <col min="12033" max="12033" width="17.1796875" customWidth="1"/>
    <col min="12034" max="12034" width="10.1796875" bestFit="1" customWidth="1"/>
    <col min="12036" max="12036" width="10.1796875" bestFit="1" customWidth="1"/>
    <col min="12040" max="12040" width="18.81640625" customWidth="1"/>
    <col min="12289" max="12289" width="17.1796875" customWidth="1"/>
    <col min="12290" max="12290" width="10.1796875" bestFit="1" customWidth="1"/>
    <col min="12292" max="12292" width="10.1796875" bestFit="1" customWidth="1"/>
    <col min="12296" max="12296" width="18.81640625" customWidth="1"/>
    <col min="12545" max="12545" width="17.1796875" customWidth="1"/>
    <col min="12546" max="12546" width="10.1796875" bestFit="1" customWidth="1"/>
    <col min="12548" max="12548" width="10.1796875" bestFit="1" customWidth="1"/>
    <col min="12552" max="12552" width="18.81640625" customWidth="1"/>
    <col min="12801" max="12801" width="17.1796875" customWidth="1"/>
    <col min="12802" max="12802" width="10.1796875" bestFit="1" customWidth="1"/>
    <col min="12804" max="12804" width="10.1796875" bestFit="1" customWidth="1"/>
    <col min="12808" max="12808" width="18.81640625" customWidth="1"/>
    <col min="13057" max="13057" width="17.1796875" customWidth="1"/>
    <col min="13058" max="13058" width="10.1796875" bestFit="1" customWidth="1"/>
    <col min="13060" max="13060" width="10.1796875" bestFit="1" customWidth="1"/>
    <col min="13064" max="13064" width="18.81640625" customWidth="1"/>
    <col min="13313" max="13313" width="17.1796875" customWidth="1"/>
    <col min="13314" max="13314" width="10.1796875" bestFit="1" customWidth="1"/>
    <col min="13316" max="13316" width="10.1796875" bestFit="1" customWidth="1"/>
    <col min="13320" max="13320" width="18.81640625" customWidth="1"/>
    <col min="13569" max="13569" width="17.1796875" customWidth="1"/>
    <col min="13570" max="13570" width="10.1796875" bestFit="1" customWidth="1"/>
    <col min="13572" max="13572" width="10.1796875" bestFit="1" customWidth="1"/>
    <col min="13576" max="13576" width="18.81640625" customWidth="1"/>
    <col min="13825" max="13825" width="17.1796875" customWidth="1"/>
    <col min="13826" max="13826" width="10.1796875" bestFit="1" customWidth="1"/>
    <col min="13828" max="13828" width="10.1796875" bestFit="1" customWidth="1"/>
    <col min="13832" max="13832" width="18.81640625" customWidth="1"/>
    <col min="14081" max="14081" width="17.1796875" customWidth="1"/>
    <col min="14082" max="14082" width="10.1796875" bestFit="1" customWidth="1"/>
    <col min="14084" max="14084" width="10.1796875" bestFit="1" customWidth="1"/>
    <col min="14088" max="14088" width="18.81640625" customWidth="1"/>
    <col min="14337" max="14337" width="17.1796875" customWidth="1"/>
    <col min="14338" max="14338" width="10.1796875" bestFit="1" customWidth="1"/>
    <col min="14340" max="14340" width="10.1796875" bestFit="1" customWidth="1"/>
    <col min="14344" max="14344" width="18.81640625" customWidth="1"/>
    <col min="14593" max="14593" width="17.1796875" customWidth="1"/>
    <col min="14594" max="14594" width="10.1796875" bestFit="1" customWidth="1"/>
    <col min="14596" max="14596" width="10.1796875" bestFit="1" customWidth="1"/>
    <col min="14600" max="14600" width="18.81640625" customWidth="1"/>
    <col min="14849" max="14849" width="17.1796875" customWidth="1"/>
    <col min="14850" max="14850" width="10.1796875" bestFit="1" customWidth="1"/>
    <col min="14852" max="14852" width="10.1796875" bestFit="1" customWidth="1"/>
    <col min="14856" max="14856" width="18.81640625" customWidth="1"/>
    <col min="15105" max="15105" width="17.1796875" customWidth="1"/>
    <col min="15106" max="15106" width="10.1796875" bestFit="1" customWidth="1"/>
    <col min="15108" max="15108" width="10.1796875" bestFit="1" customWidth="1"/>
    <col min="15112" max="15112" width="18.81640625" customWidth="1"/>
    <col min="15361" max="15361" width="17.1796875" customWidth="1"/>
    <col min="15362" max="15362" width="10.1796875" bestFit="1" customWidth="1"/>
    <col min="15364" max="15364" width="10.1796875" bestFit="1" customWidth="1"/>
    <col min="15368" max="15368" width="18.81640625" customWidth="1"/>
    <col min="15617" max="15617" width="17.1796875" customWidth="1"/>
    <col min="15618" max="15618" width="10.1796875" bestFit="1" customWidth="1"/>
    <col min="15620" max="15620" width="10.1796875" bestFit="1" customWidth="1"/>
    <col min="15624" max="15624" width="18.81640625" customWidth="1"/>
    <col min="15873" max="15873" width="17.1796875" customWidth="1"/>
    <col min="15874" max="15874" width="10.1796875" bestFit="1" customWidth="1"/>
    <col min="15876" max="15876" width="10.1796875" bestFit="1" customWidth="1"/>
    <col min="15880" max="15880" width="18.81640625" customWidth="1"/>
    <col min="16129" max="16129" width="17.1796875" customWidth="1"/>
    <col min="16130" max="16130" width="10.1796875" bestFit="1" customWidth="1"/>
    <col min="16132" max="16132" width="10.1796875" bestFit="1" customWidth="1"/>
    <col min="16136" max="16136" width="18.81640625" customWidth="1"/>
  </cols>
  <sheetData>
    <row r="1" spans="1:11" ht="21" x14ac:dyDescent="0.5">
      <c r="A1" s="156" t="s">
        <v>0</v>
      </c>
      <c r="B1" s="156"/>
      <c r="C1" s="156"/>
      <c r="D1" s="156"/>
      <c r="E1" s="156"/>
      <c r="F1" s="156"/>
      <c r="G1" s="156"/>
      <c r="H1" s="156"/>
      <c r="I1" s="1"/>
      <c r="J1" s="1"/>
      <c r="K1" s="1"/>
    </row>
    <row r="2" spans="1:11" ht="21" x14ac:dyDescent="0.35">
      <c r="A2" s="157" t="s">
        <v>1</v>
      </c>
      <c r="B2" s="157"/>
      <c r="C2" s="157"/>
      <c r="D2" s="157"/>
      <c r="E2" s="157"/>
      <c r="F2" s="157"/>
      <c r="G2" s="157"/>
      <c r="H2" s="157"/>
      <c r="I2" s="2"/>
      <c r="J2" s="2"/>
      <c r="K2" s="2"/>
    </row>
    <row r="3" spans="1:11" x14ac:dyDescent="0.35">
      <c r="B3" s="3" t="s">
        <v>2</v>
      </c>
      <c r="C3" s="3"/>
      <c r="D3" s="4" t="s">
        <v>2</v>
      </c>
      <c r="E3" s="158" t="s">
        <v>3</v>
      </c>
      <c r="F3" s="158"/>
    </row>
    <row r="4" spans="1:11" x14ac:dyDescent="0.35">
      <c r="B4" s="3" t="s">
        <v>4</v>
      </c>
      <c r="C4" s="3"/>
      <c r="D4" s="4" t="s">
        <v>5</v>
      </c>
      <c r="E4" s="158" t="s">
        <v>5</v>
      </c>
      <c r="F4" s="158"/>
    </row>
    <row r="5" spans="1:11" x14ac:dyDescent="0.35">
      <c r="B5" s="3" t="s">
        <v>6</v>
      </c>
      <c r="C5" s="3"/>
      <c r="D5" s="4" t="s">
        <v>6</v>
      </c>
      <c r="E5" s="3" t="s">
        <v>6</v>
      </c>
      <c r="F5" s="3" t="s">
        <v>7</v>
      </c>
    </row>
    <row r="6" spans="1:11" x14ac:dyDescent="0.35">
      <c r="A6" t="s">
        <v>8</v>
      </c>
      <c r="B6" s="5">
        <v>143251</v>
      </c>
      <c r="C6" s="5"/>
      <c r="D6" s="6">
        <v>162920</v>
      </c>
      <c r="E6" s="5">
        <f>D6-B6</f>
        <v>19669</v>
      </c>
      <c r="F6">
        <f>E6/B6*100</f>
        <v>13.730445162686472</v>
      </c>
    </row>
    <row r="7" spans="1:11" x14ac:dyDescent="0.35">
      <c r="A7" t="s">
        <v>9</v>
      </c>
      <c r="B7" s="7">
        <v>-29671</v>
      </c>
      <c r="C7" s="7"/>
      <c r="D7" s="8">
        <v>-38545</v>
      </c>
      <c r="E7" s="7">
        <f>D7-B7</f>
        <v>-8874</v>
      </c>
      <c r="F7" s="9">
        <f>E7/B7*100</f>
        <v>29.907990967611475</v>
      </c>
    </row>
    <row r="8" spans="1:11" x14ac:dyDescent="0.35">
      <c r="A8" t="s">
        <v>10</v>
      </c>
      <c r="B8" s="5">
        <f>SUM(B6:B7)</f>
        <v>113580</v>
      </c>
      <c r="C8" s="5"/>
      <c r="D8" s="6">
        <f>SUM(D6:D7)</f>
        <v>124375</v>
      </c>
      <c r="E8" s="5">
        <f>D8-B8</f>
        <v>10795</v>
      </c>
      <c r="F8" s="10">
        <f>E8/B8*100</f>
        <v>9.5043141398133475</v>
      </c>
    </row>
    <row r="9" spans="1:11" x14ac:dyDescent="0.35">
      <c r="A9" t="s">
        <v>11</v>
      </c>
      <c r="D9" s="11"/>
    </row>
    <row r="10" spans="1:11" ht="18.5" x14ac:dyDescent="0.45">
      <c r="A10" t="s">
        <v>12</v>
      </c>
      <c r="B10" s="12">
        <v>113580</v>
      </c>
      <c r="C10" s="13"/>
      <c r="D10" s="14">
        <v>124375</v>
      </c>
      <c r="E10" s="5">
        <f>D10-B10</f>
        <v>10795</v>
      </c>
      <c r="F10" s="15">
        <f>E10/B10*100</f>
        <v>9.5043141398133475</v>
      </c>
      <c r="G10" s="16"/>
    </row>
    <row r="11" spans="1:11" x14ac:dyDescent="0.35">
      <c r="A11" t="s">
        <v>13</v>
      </c>
      <c r="B11" s="5">
        <v>0</v>
      </c>
      <c r="C11" s="5"/>
      <c r="D11" s="6">
        <v>0</v>
      </c>
      <c r="E11" s="5">
        <f>D11-B11</f>
        <v>0</v>
      </c>
      <c r="F11" s="10">
        <v>0</v>
      </c>
    </row>
    <row r="12" spans="1:11" x14ac:dyDescent="0.35">
      <c r="A12" t="s">
        <v>14</v>
      </c>
      <c r="B12" s="7">
        <v>0</v>
      </c>
      <c r="C12" s="7"/>
      <c r="D12" s="8">
        <v>0</v>
      </c>
      <c r="E12" s="7">
        <v>0</v>
      </c>
      <c r="F12" s="17">
        <v>0</v>
      </c>
    </row>
    <row r="13" spans="1:11" x14ac:dyDescent="0.35">
      <c r="B13" s="18">
        <f>SUM(B10:B12)</f>
        <v>113580</v>
      </c>
      <c r="C13" s="5"/>
      <c r="D13" s="19">
        <v>124375</v>
      </c>
      <c r="E13" s="18">
        <f>D13-B13</f>
        <v>10795</v>
      </c>
      <c r="F13" s="20">
        <f>E13/B13*100</f>
        <v>9.5043141398133475</v>
      </c>
    </row>
    <row r="14" spans="1:11" ht="16.5" customHeight="1" x14ac:dyDescent="0.35"/>
    <row r="15" spans="1:11" ht="24" customHeight="1" x14ac:dyDescent="0.35">
      <c r="A15" s="11" t="s">
        <v>15</v>
      </c>
      <c r="B15" s="21">
        <v>1478.59</v>
      </c>
      <c r="C15" s="11"/>
      <c r="D15" s="22">
        <v>1471.34</v>
      </c>
    </row>
    <row r="16" spans="1:11" ht="20.25" customHeight="1" x14ac:dyDescent="0.35">
      <c r="B16" s="5"/>
    </row>
    <row r="17" spans="1:7" ht="18.5" x14ac:dyDescent="0.45">
      <c r="A17" s="23" t="s">
        <v>16</v>
      </c>
      <c r="B17" s="23"/>
      <c r="C17" s="23"/>
      <c r="D17" s="23"/>
      <c r="E17" s="24" t="s">
        <v>166</v>
      </c>
      <c r="F17" s="23" t="s">
        <v>7</v>
      </c>
      <c r="G17" s="23"/>
    </row>
    <row r="18" spans="1:7" ht="23.5" x14ac:dyDescent="0.55000000000000004">
      <c r="A18" s="23"/>
      <c r="B18" s="25">
        <f>-B10/B15</f>
        <v>-76.816426460343976</v>
      </c>
      <c r="C18" s="23"/>
      <c r="D18" s="25">
        <f>-D10/D15</f>
        <v>-84.53178735030653</v>
      </c>
      <c r="E18" s="25">
        <f>SUM(B18-D18)</f>
        <v>7.7153608899625539</v>
      </c>
      <c r="F18" s="151">
        <f>SUM(D18-B18)/B18*100</f>
        <v>10.043894575004167</v>
      </c>
      <c r="G18" s="23"/>
    </row>
    <row r="19" spans="1:7" ht="18.5" x14ac:dyDescent="0.45">
      <c r="A19" s="26"/>
      <c r="B19" s="27"/>
      <c r="C19" s="26"/>
      <c r="D19" s="28"/>
      <c r="E19" s="27"/>
      <c r="F19" s="29"/>
      <c r="G19" s="26"/>
    </row>
    <row r="20" spans="1:7" s="26" customFormat="1" ht="18.5" x14ac:dyDescent="0.45">
      <c r="A20" s="30" t="s">
        <v>167</v>
      </c>
      <c r="B20" s="25"/>
      <c r="C20" s="23"/>
      <c r="D20" s="25"/>
      <c r="E20" s="25"/>
      <c r="F20" s="29"/>
    </row>
    <row r="21" spans="1:7" x14ac:dyDescent="0.35">
      <c r="A21" s="31"/>
      <c r="B21" s="32"/>
      <c r="C21" s="31"/>
      <c r="D21" s="33"/>
      <c r="E21" s="32"/>
      <c r="F21" s="34"/>
      <c r="G21" s="31"/>
    </row>
    <row r="22" spans="1:7" ht="15.5" x14ac:dyDescent="0.35">
      <c r="A22" s="117" t="s">
        <v>17</v>
      </c>
      <c r="B22" s="152"/>
      <c r="C22" s="117"/>
      <c r="D22" s="153"/>
      <c r="E22" s="152"/>
      <c r="F22" s="154"/>
      <c r="G22" s="117"/>
    </row>
    <row r="23" spans="1:7" ht="15.5" x14ac:dyDescent="0.35">
      <c r="A23" s="117" t="s">
        <v>168</v>
      </c>
      <c r="B23" s="152"/>
      <c r="C23" s="117"/>
      <c r="D23" s="153"/>
      <c r="E23" s="155"/>
      <c r="F23" s="154"/>
      <c r="G23" s="117"/>
    </row>
    <row r="24" spans="1:7" s="41" customFormat="1" ht="13" x14ac:dyDescent="0.3">
      <c r="A24" s="147"/>
      <c r="B24" s="148"/>
      <c r="C24" s="147"/>
      <c r="D24" s="148"/>
      <c r="E24" s="148"/>
      <c r="F24" s="149"/>
    </row>
    <row r="25" spans="1:7" x14ac:dyDescent="0.35">
      <c r="B25" s="35"/>
      <c r="D25" s="36"/>
      <c r="E25" s="35"/>
      <c r="F25" s="15"/>
    </row>
    <row r="26" spans="1:7" x14ac:dyDescent="0.35">
      <c r="A26" t="s">
        <v>18</v>
      </c>
      <c r="B26" s="35"/>
      <c r="D26" s="36"/>
      <c r="E26" s="35"/>
      <c r="F26" s="15"/>
    </row>
    <row r="27" spans="1:7" x14ac:dyDescent="0.35">
      <c r="B27" s="35"/>
      <c r="D27" s="36"/>
      <c r="E27" s="35"/>
      <c r="F27" s="15"/>
    </row>
    <row r="28" spans="1:7" ht="15" customHeight="1" x14ac:dyDescent="0.35">
      <c r="A28" s="37" t="s">
        <v>164</v>
      </c>
    </row>
    <row r="29" spans="1:7" s="103" customFormat="1" ht="15" customHeight="1" x14ac:dyDescent="0.35">
      <c r="A29" s="150" t="s">
        <v>161</v>
      </c>
      <c r="B29" s="145"/>
      <c r="C29" s="145"/>
      <c r="D29" s="145"/>
    </row>
    <row r="30" spans="1:7" s="103" customFormat="1" ht="15" customHeight="1" x14ac:dyDescent="0.35">
      <c r="A30" s="150" t="s">
        <v>158</v>
      </c>
      <c r="B30" s="145"/>
      <c r="C30" s="145"/>
      <c r="D30" s="145"/>
    </row>
    <row r="31" spans="1:7" s="103" customFormat="1" ht="15" customHeight="1" x14ac:dyDescent="0.35">
      <c r="A31" s="150" t="s">
        <v>159</v>
      </c>
      <c r="B31" s="145"/>
      <c r="C31" s="145"/>
      <c r="D31" s="145"/>
    </row>
    <row r="32" spans="1:7" s="103" customFormat="1" ht="15" customHeight="1" x14ac:dyDescent="0.35">
      <c r="A32" s="150" t="s">
        <v>160</v>
      </c>
      <c r="B32" s="145"/>
      <c r="C32" s="145"/>
      <c r="D32" s="145"/>
    </row>
    <row r="33" spans="1:10" s="103" customFormat="1" ht="15" customHeight="1" x14ac:dyDescent="0.35">
      <c r="A33" s="150" t="s">
        <v>162</v>
      </c>
      <c r="B33" s="145"/>
      <c r="C33" s="145"/>
      <c r="D33" s="145"/>
    </row>
    <row r="34" spans="1:10" s="103" customFormat="1" ht="15" customHeight="1" x14ac:dyDescent="0.35">
      <c r="A34" s="150" t="s">
        <v>165</v>
      </c>
      <c r="B34" s="145"/>
      <c r="C34" s="145"/>
      <c r="D34" s="145"/>
    </row>
    <row r="35" spans="1:10" s="103" customFormat="1" ht="15" customHeight="1" x14ac:dyDescent="0.35">
      <c r="A35" s="150" t="s">
        <v>163</v>
      </c>
      <c r="B35" s="145"/>
      <c r="C35" s="145"/>
      <c r="D35" s="145"/>
    </row>
    <row r="36" spans="1:10" ht="15" customHeight="1" x14ac:dyDescent="0.35">
      <c r="A36" s="146"/>
      <c r="B36" s="31"/>
    </row>
    <row r="37" spans="1:10" x14ac:dyDescent="0.35">
      <c r="A37" s="38" t="s">
        <v>20</v>
      </c>
      <c r="B37" s="35"/>
      <c r="D37" s="36"/>
      <c r="E37" s="35"/>
      <c r="F37" s="15"/>
    </row>
    <row r="38" spans="1:10" x14ac:dyDescent="0.35">
      <c r="A38" s="37" t="s">
        <v>21</v>
      </c>
      <c r="B38" s="39">
        <v>85991.64</v>
      </c>
      <c r="D38" s="36"/>
      <c r="E38" s="35"/>
      <c r="F38" s="15"/>
    </row>
    <row r="39" spans="1:10" x14ac:dyDescent="0.35">
      <c r="A39" s="37" t="s">
        <v>169</v>
      </c>
      <c r="D39" s="36"/>
      <c r="E39" s="35"/>
      <c r="F39" s="15"/>
    </row>
    <row r="40" spans="1:10" x14ac:dyDescent="0.35">
      <c r="B40" s="5"/>
      <c r="C40" s="5"/>
      <c r="D40" s="40"/>
      <c r="E40" s="40"/>
      <c r="F40" s="40"/>
    </row>
    <row r="41" spans="1:10" x14ac:dyDescent="0.35">
      <c r="A41" s="38" t="s">
        <v>22</v>
      </c>
    </row>
    <row r="42" spans="1:10" x14ac:dyDescent="0.35">
      <c r="A42" t="s">
        <v>23</v>
      </c>
    </row>
    <row r="43" spans="1:10" s="41" customFormat="1" x14ac:dyDescent="0.35">
      <c r="A43" s="37" t="s">
        <v>24</v>
      </c>
      <c r="B43"/>
      <c r="C43"/>
      <c r="D43"/>
      <c r="E43"/>
      <c r="F43"/>
      <c r="G43"/>
      <c r="H43"/>
      <c r="I43"/>
      <c r="J43"/>
    </row>
    <row r="45" spans="1:10" x14ac:dyDescent="0.35">
      <c r="A45" s="38" t="s">
        <v>25</v>
      </c>
      <c r="B45" s="42"/>
      <c r="C45" s="42" t="s">
        <v>26</v>
      </c>
    </row>
    <row r="46" spans="1:10" x14ac:dyDescent="0.35">
      <c r="A46" s="37" t="s">
        <v>27</v>
      </c>
      <c r="B46" s="43">
        <v>10340</v>
      </c>
      <c r="C46" s="42" t="s">
        <v>28</v>
      </c>
    </row>
    <row r="47" spans="1:10" x14ac:dyDescent="0.35">
      <c r="A47" s="37" t="s">
        <v>29</v>
      </c>
      <c r="B47" s="43">
        <v>63946.64</v>
      </c>
      <c r="C47" s="42" t="s">
        <v>30</v>
      </c>
    </row>
    <row r="48" spans="1:10" x14ac:dyDescent="0.35">
      <c r="A48" s="37"/>
    </row>
    <row r="49" spans="1:1" x14ac:dyDescent="0.35">
      <c r="A49" s="38" t="s">
        <v>31</v>
      </c>
    </row>
    <row r="50" spans="1:1" x14ac:dyDescent="0.35">
      <c r="A50" t="s">
        <v>32</v>
      </c>
    </row>
    <row r="51" spans="1:1" x14ac:dyDescent="0.35">
      <c r="A51" t="s">
        <v>33</v>
      </c>
    </row>
  </sheetData>
  <mergeCells count="4">
    <mergeCell ref="A1:H1"/>
    <mergeCell ref="A2:H2"/>
    <mergeCell ref="E3:F3"/>
    <mergeCell ref="E4:F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841C-3CBD-4127-B3E7-1F5598D30FE4}">
  <dimension ref="A1:H38"/>
  <sheetViews>
    <sheetView workbookViewId="0">
      <selection activeCell="H35" sqref="H35"/>
    </sheetView>
  </sheetViews>
  <sheetFormatPr defaultRowHeight="14.5" x14ac:dyDescent="0.35"/>
  <cols>
    <col min="1" max="1" width="20.1796875" customWidth="1"/>
    <col min="2" max="2" width="16.453125" style="98" customWidth="1"/>
    <col min="3" max="3" width="11" hidden="1" customWidth="1"/>
    <col min="4" max="4" width="11.81640625" customWidth="1"/>
    <col min="5" max="5" width="12" customWidth="1"/>
    <col min="6" max="6" width="16.81640625" customWidth="1"/>
    <col min="7" max="7" width="15" customWidth="1"/>
    <col min="8" max="8" width="16.36328125" customWidth="1"/>
    <col min="254" max="254" width="24.81640625" customWidth="1"/>
    <col min="255" max="255" width="11.81640625" customWidth="1"/>
    <col min="257" max="257" width="12.1796875" customWidth="1"/>
    <col min="258" max="258" width="12" customWidth="1"/>
    <col min="259" max="259" width="0" hidden="1" customWidth="1"/>
    <col min="260" max="260" width="11.81640625" customWidth="1"/>
    <col min="261" max="261" width="12" customWidth="1"/>
    <col min="262" max="262" width="11.1796875" customWidth="1"/>
    <col min="263" max="263" width="12.54296875" customWidth="1"/>
    <col min="264" max="264" width="11.81640625" customWidth="1"/>
    <col min="510" max="510" width="24.81640625" customWidth="1"/>
    <col min="511" max="511" width="11.81640625" customWidth="1"/>
    <col min="513" max="513" width="12.1796875" customWidth="1"/>
    <col min="514" max="514" width="12" customWidth="1"/>
    <col min="515" max="515" width="0" hidden="1" customWidth="1"/>
    <col min="516" max="516" width="11.81640625" customWidth="1"/>
    <col min="517" max="517" width="12" customWidth="1"/>
    <col min="518" max="518" width="11.1796875" customWidth="1"/>
    <col min="519" max="519" width="12.54296875" customWidth="1"/>
    <col min="520" max="520" width="11.81640625" customWidth="1"/>
    <col min="766" max="766" width="24.81640625" customWidth="1"/>
    <col min="767" max="767" width="11.81640625" customWidth="1"/>
    <col min="769" max="769" width="12.1796875" customWidth="1"/>
    <col min="770" max="770" width="12" customWidth="1"/>
    <col min="771" max="771" width="0" hidden="1" customWidth="1"/>
    <col min="772" max="772" width="11.81640625" customWidth="1"/>
    <col min="773" max="773" width="12" customWidth="1"/>
    <col min="774" max="774" width="11.1796875" customWidth="1"/>
    <col min="775" max="775" width="12.54296875" customWidth="1"/>
    <col min="776" max="776" width="11.81640625" customWidth="1"/>
    <col min="1022" max="1022" width="24.81640625" customWidth="1"/>
    <col min="1023" max="1023" width="11.81640625" customWidth="1"/>
    <col min="1025" max="1025" width="12.1796875" customWidth="1"/>
    <col min="1026" max="1026" width="12" customWidth="1"/>
    <col min="1027" max="1027" width="0" hidden="1" customWidth="1"/>
    <col min="1028" max="1028" width="11.81640625" customWidth="1"/>
    <col min="1029" max="1029" width="12" customWidth="1"/>
    <col min="1030" max="1030" width="11.1796875" customWidth="1"/>
    <col min="1031" max="1031" width="12.54296875" customWidth="1"/>
    <col min="1032" max="1032" width="11.81640625" customWidth="1"/>
    <col min="1278" max="1278" width="24.81640625" customWidth="1"/>
    <col min="1279" max="1279" width="11.81640625" customWidth="1"/>
    <col min="1281" max="1281" width="12.1796875" customWidth="1"/>
    <col min="1282" max="1282" width="12" customWidth="1"/>
    <col min="1283" max="1283" width="0" hidden="1" customWidth="1"/>
    <col min="1284" max="1284" width="11.81640625" customWidth="1"/>
    <col min="1285" max="1285" width="12" customWidth="1"/>
    <col min="1286" max="1286" width="11.1796875" customWidth="1"/>
    <col min="1287" max="1287" width="12.54296875" customWidth="1"/>
    <col min="1288" max="1288" width="11.81640625" customWidth="1"/>
    <col min="1534" max="1534" width="24.81640625" customWidth="1"/>
    <col min="1535" max="1535" width="11.81640625" customWidth="1"/>
    <col min="1537" max="1537" width="12.1796875" customWidth="1"/>
    <col min="1538" max="1538" width="12" customWidth="1"/>
    <col min="1539" max="1539" width="0" hidden="1" customWidth="1"/>
    <col min="1540" max="1540" width="11.81640625" customWidth="1"/>
    <col min="1541" max="1541" width="12" customWidth="1"/>
    <col min="1542" max="1542" width="11.1796875" customWidth="1"/>
    <col min="1543" max="1543" width="12.54296875" customWidth="1"/>
    <col min="1544" max="1544" width="11.81640625" customWidth="1"/>
    <col min="1790" max="1790" width="24.81640625" customWidth="1"/>
    <col min="1791" max="1791" width="11.81640625" customWidth="1"/>
    <col min="1793" max="1793" width="12.1796875" customWidth="1"/>
    <col min="1794" max="1794" width="12" customWidth="1"/>
    <col min="1795" max="1795" width="0" hidden="1" customWidth="1"/>
    <col min="1796" max="1796" width="11.81640625" customWidth="1"/>
    <col min="1797" max="1797" width="12" customWidth="1"/>
    <col min="1798" max="1798" width="11.1796875" customWidth="1"/>
    <col min="1799" max="1799" width="12.54296875" customWidth="1"/>
    <col min="1800" max="1800" width="11.81640625" customWidth="1"/>
    <col min="2046" max="2046" width="24.81640625" customWidth="1"/>
    <col min="2047" max="2047" width="11.81640625" customWidth="1"/>
    <col min="2049" max="2049" width="12.1796875" customWidth="1"/>
    <col min="2050" max="2050" width="12" customWidth="1"/>
    <col min="2051" max="2051" width="0" hidden="1" customWidth="1"/>
    <col min="2052" max="2052" width="11.81640625" customWidth="1"/>
    <col min="2053" max="2053" width="12" customWidth="1"/>
    <col min="2054" max="2054" width="11.1796875" customWidth="1"/>
    <col min="2055" max="2055" width="12.54296875" customWidth="1"/>
    <col min="2056" max="2056" width="11.81640625" customWidth="1"/>
    <col min="2302" max="2302" width="24.81640625" customWidth="1"/>
    <col min="2303" max="2303" width="11.81640625" customWidth="1"/>
    <col min="2305" max="2305" width="12.1796875" customWidth="1"/>
    <col min="2306" max="2306" width="12" customWidth="1"/>
    <col min="2307" max="2307" width="0" hidden="1" customWidth="1"/>
    <col min="2308" max="2308" width="11.81640625" customWidth="1"/>
    <col min="2309" max="2309" width="12" customWidth="1"/>
    <col min="2310" max="2310" width="11.1796875" customWidth="1"/>
    <col min="2311" max="2311" width="12.54296875" customWidth="1"/>
    <col min="2312" max="2312" width="11.81640625" customWidth="1"/>
    <col min="2558" max="2558" width="24.81640625" customWidth="1"/>
    <col min="2559" max="2559" width="11.81640625" customWidth="1"/>
    <col min="2561" max="2561" width="12.1796875" customWidth="1"/>
    <col min="2562" max="2562" width="12" customWidth="1"/>
    <col min="2563" max="2563" width="0" hidden="1" customWidth="1"/>
    <col min="2564" max="2564" width="11.81640625" customWidth="1"/>
    <col min="2565" max="2565" width="12" customWidth="1"/>
    <col min="2566" max="2566" width="11.1796875" customWidth="1"/>
    <col min="2567" max="2567" width="12.54296875" customWidth="1"/>
    <col min="2568" max="2568" width="11.81640625" customWidth="1"/>
    <col min="2814" max="2814" width="24.81640625" customWidth="1"/>
    <col min="2815" max="2815" width="11.81640625" customWidth="1"/>
    <col min="2817" max="2817" width="12.1796875" customWidth="1"/>
    <col min="2818" max="2818" width="12" customWidth="1"/>
    <col min="2819" max="2819" width="0" hidden="1" customWidth="1"/>
    <col min="2820" max="2820" width="11.81640625" customWidth="1"/>
    <col min="2821" max="2821" width="12" customWidth="1"/>
    <col min="2822" max="2822" width="11.1796875" customWidth="1"/>
    <col min="2823" max="2823" width="12.54296875" customWidth="1"/>
    <col min="2824" max="2824" width="11.81640625" customWidth="1"/>
    <col min="3070" max="3070" width="24.81640625" customWidth="1"/>
    <col min="3071" max="3071" width="11.81640625" customWidth="1"/>
    <col min="3073" max="3073" width="12.1796875" customWidth="1"/>
    <col min="3074" max="3074" width="12" customWidth="1"/>
    <col min="3075" max="3075" width="0" hidden="1" customWidth="1"/>
    <col min="3076" max="3076" width="11.81640625" customWidth="1"/>
    <col min="3077" max="3077" width="12" customWidth="1"/>
    <col min="3078" max="3078" width="11.1796875" customWidth="1"/>
    <col min="3079" max="3079" width="12.54296875" customWidth="1"/>
    <col min="3080" max="3080" width="11.81640625" customWidth="1"/>
    <col min="3326" max="3326" width="24.81640625" customWidth="1"/>
    <col min="3327" max="3327" width="11.81640625" customWidth="1"/>
    <col min="3329" max="3329" width="12.1796875" customWidth="1"/>
    <col min="3330" max="3330" width="12" customWidth="1"/>
    <col min="3331" max="3331" width="0" hidden="1" customWidth="1"/>
    <col min="3332" max="3332" width="11.81640625" customWidth="1"/>
    <col min="3333" max="3333" width="12" customWidth="1"/>
    <col min="3334" max="3334" width="11.1796875" customWidth="1"/>
    <col min="3335" max="3335" width="12.54296875" customWidth="1"/>
    <col min="3336" max="3336" width="11.81640625" customWidth="1"/>
    <col min="3582" max="3582" width="24.81640625" customWidth="1"/>
    <col min="3583" max="3583" width="11.81640625" customWidth="1"/>
    <col min="3585" max="3585" width="12.1796875" customWidth="1"/>
    <col min="3586" max="3586" width="12" customWidth="1"/>
    <col min="3587" max="3587" width="0" hidden="1" customWidth="1"/>
    <col min="3588" max="3588" width="11.81640625" customWidth="1"/>
    <col min="3589" max="3589" width="12" customWidth="1"/>
    <col min="3590" max="3590" width="11.1796875" customWidth="1"/>
    <col min="3591" max="3591" width="12.54296875" customWidth="1"/>
    <col min="3592" max="3592" width="11.81640625" customWidth="1"/>
    <col min="3838" max="3838" width="24.81640625" customWidth="1"/>
    <col min="3839" max="3839" width="11.81640625" customWidth="1"/>
    <col min="3841" max="3841" width="12.1796875" customWidth="1"/>
    <col min="3842" max="3842" width="12" customWidth="1"/>
    <col min="3843" max="3843" width="0" hidden="1" customWidth="1"/>
    <col min="3844" max="3844" width="11.81640625" customWidth="1"/>
    <col min="3845" max="3845" width="12" customWidth="1"/>
    <col min="3846" max="3846" width="11.1796875" customWidth="1"/>
    <col min="3847" max="3847" width="12.54296875" customWidth="1"/>
    <col min="3848" max="3848" width="11.81640625" customWidth="1"/>
    <col min="4094" max="4094" width="24.81640625" customWidth="1"/>
    <col min="4095" max="4095" width="11.81640625" customWidth="1"/>
    <col min="4097" max="4097" width="12.1796875" customWidth="1"/>
    <col min="4098" max="4098" width="12" customWidth="1"/>
    <col min="4099" max="4099" width="0" hidden="1" customWidth="1"/>
    <col min="4100" max="4100" width="11.81640625" customWidth="1"/>
    <col min="4101" max="4101" width="12" customWidth="1"/>
    <col min="4102" max="4102" width="11.1796875" customWidth="1"/>
    <col min="4103" max="4103" width="12.54296875" customWidth="1"/>
    <col min="4104" max="4104" width="11.81640625" customWidth="1"/>
    <col min="4350" max="4350" width="24.81640625" customWidth="1"/>
    <col min="4351" max="4351" width="11.81640625" customWidth="1"/>
    <col min="4353" max="4353" width="12.1796875" customWidth="1"/>
    <col min="4354" max="4354" width="12" customWidth="1"/>
    <col min="4355" max="4355" width="0" hidden="1" customWidth="1"/>
    <col min="4356" max="4356" width="11.81640625" customWidth="1"/>
    <col min="4357" max="4357" width="12" customWidth="1"/>
    <col min="4358" max="4358" width="11.1796875" customWidth="1"/>
    <col min="4359" max="4359" width="12.54296875" customWidth="1"/>
    <col min="4360" max="4360" width="11.81640625" customWidth="1"/>
    <col min="4606" max="4606" width="24.81640625" customWidth="1"/>
    <col min="4607" max="4607" width="11.81640625" customWidth="1"/>
    <col min="4609" max="4609" width="12.1796875" customWidth="1"/>
    <col min="4610" max="4610" width="12" customWidth="1"/>
    <col min="4611" max="4611" width="0" hidden="1" customWidth="1"/>
    <col min="4612" max="4612" width="11.81640625" customWidth="1"/>
    <col min="4613" max="4613" width="12" customWidth="1"/>
    <col min="4614" max="4614" width="11.1796875" customWidth="1"/>
    <col min="4615" max="4615" width="12.54296875" customWidth="1"/>
    <col min="4616" max="4616" width="11.81640625" customWidth="1"/>
    <col min="4862" max="4862" width="24.81640625" customWidth="1"/>
    <col min="4863" max="4863" width="11.81640625" customWidth="1"/>
    <col min="4865" max="4865" width="12.1796875" customWidth="1"/>
    <col min="4866" max="4866" width="12" customWidth="1"/>
    <col min="4867" max="4867" width="0" hidden="1" customWidth="1"/>
    <col min="4868" max="4868" width="11.81640625" customWidth="1"/>
    <col min="4869" max="4869" width="12" customWidth="1"/>
    <col min="4870" max="4870" width="11.1796875" customWidth="1"/>
    <col min="4871" max="4871" width="12.54296875" customWidth="1"/>
    <col min="4872" max="4872" width="11.81640625" customWidth="1"/>
    <col min="5118" max="5118" width="24.81640625" customWidth="1"/>
    <col min="5119" max="5119" width="11.81640625" customWidth="1"/>
    <col min="5121" max="5121" width="12.1796875" customWidth="1"/>
    <col min="5122" max="5122" width="12" customWidth="1"/>
    <col min="5123" max="5123" width="0" hidden="1" customWidth="1"/>
    <col min="5124" max="5124" width="11.81640625" customWidth="1"/>
    <col min="5125" max="5125" width="12" customWidth="1"/>
    <col min="5126" max="5126" width="11.1796875" customWidth="1"/>
    <col min="5127" max="5127" width="12.54296875" customWidth="1"/>
    <col min="5128" max="5128" width="11.81640625" customWidth="1"/>
    <col min="5374" max="5374" width="24.81640625" customWidth="1"/>
    <col min="5375" max="5375" width="11.81640625" customWidth="1"/>
    <col min="5377" max="5377" width="12.1796875" customWidth="1"/>
    <col min="5378" max="5378" width="12" customWidth="1"/>
    <col min="5379" max="5379" width="0" hidden="1" customWidth="1"/>
    <col min="5380" max="5380" width="11.81640625" customWidth="1"/>
    <col min="5381" max="5381" width="12" customWidth="1"/>
    <col min="5382" max="5382" width="11.1796875" customWidth="1"/>
    <col min="5383" max="5383" width="12.54296875" customWidth="1"/>
    <col min="5384" max="5384" width="11.81640625" customWidth="1"/>
    <col min="5630" max="5630" width="24.81640625" customWidth="1"/>
    <col min="5631" max="5631" width="11.81640625" customWidth="1"/>
    <col min="5633" max="5633" width="12.1796875" customWidth="1"/>
    <col min="5634" max="5634" width="12" customWidth="1"/>
    <col min="5635" max="5635" width="0" hidden="1" customWidth="1"/>
    <col min="5636" max="5636" width="11.81640625" customWidth="1"/>
    <col min="5637" max="5637" width="12" customWidth="1"/>
    <col min="5638" max="5638" width="11.1796875" customWidth="1"/>
    <col min="5639" max="5639" width="12.54296875" customWidth="1"/>
    <col min="5640" max="5640" width="11.81640625" customWidth="1"/>
    <col min="5886" max="5886" width="24.81640625" customWidth="1"/>
    <col min="5887" max="5887" width="11.81640625" customWidth="1"/>
    <col min="5889" max="5889" width="12.1796875" customWidth="1"/>
    <col min="5890" max="5890" width="12" customWidth="1"/>
    <col min="5891" max="5891" width="0" hidden="1" customWidth="1"/>
    <col min="5892" max="5892" width="11.81640625" customWidth="1"/>
    <col min="5893" max="5893" width="12" customWidth="1"/>
    <col min="5894" max="5894" width="11.1796875" customWidth="1"/>
    <col min="5895" max="5895" width="12.54296875" customWidth="1"/>
    <col min="5896" max="5896" width="11.81640625" customWidth="1"/>
    <col min="6142" max="6142" width="24.81640625" customWidth="1"/>
    <col min="6143" max="6143" width="11.81640625" customWidth="1"/>
    <col min="6145" max="6145" width="12.1796875" customWidth="1"/>
    <col min="6146" max="6146" width="12" customWidth="1"/>
    <col min="6147" max="6147" width="0" hidden="1" customWidth="1"/>
    <col min="6148" max="6148" width="11.81640625" customWidth="1"/>
    <col min="6149" max="6149" width="12" customWidth="1"/>
    <col min="6150" max="6150" width="11.1796875" customWidth="1"/>
    <col min="6151" max="6151" width="12.54296875" customWidth="1"/>
    <col min="6152" max="6152" width="11.81640625" customWidth="1"/>
    <col min="6398" max="6398" width="24.81640625" customWidth="1"/>
    <col min="6399" max="6399" width="11.81640625" customWidth="1"/>
    <col min="6401" max="6401" width="12.1796875" customWidth="1"/>
    <col min="6402" max="6402" width="12" customWidth="1"/>
    <col min="6403" max="6403" width="0" hidden="1" customWidth="1"/>
    <col min="6404" max="6404" width="11.81640625" customWidth="1"/>
    <col min="6405" max="6405" width="12" customWidth="1"/>
    <col min="6406" max="6406" width="11.1796875" customWidth="1"/>
    <col min="6407" max="6407" width="12.54296875" customWidth="1"/>
    <col min="6408" max="6408" width="11.81640625" customWidth="1"/>
    <col min="6654" max="6654" width="24.81640625" customWidth="1"/>
    <col min="6655" max="6655" width="11.81640625" customWidth="1"/>
    <col min="6657" max="6657" width="12.1796875" customWidth="1"/>
    <col min="6658" max="6658" width="12" customWidth="1"/>
    <col min="6659" max="6659" width="0" hidden="1" customWidth="1"/>
    <col min="6660" max="6660" width="11.81640625" customWidth="1"/>
    <col min="6661" max="6661" width="12" customWidth="1"/>
    <col min="6662" max="6662" width="11.1796875" customWidth="1"/>
    <col min="6663" max="6663" width="12.54296875" customWidth="1"/>
    <col min="6664" max="6664" width="11.81640625" customWidth="1"/>
    <col min="6910" max="6910" width="24.81640625" customWidth="1"/>
    <col min="6911" max="6911" width="11.81640625" customWidth="1"/>
    <col min="6913" max="6913" width="12.1796875" customWidth="1"/>
    <col min="6914" max="6914" width="12" customWidth="1"/>
    <col min="6915" max="6915" width="0" hidden="1" customWidth="1"/>
    <col min="6916" max="6916" width="11.81640625" customWidth="1"/>
    <col min="6917" max="6917" width="12" customWidth="1"/>
    <col min="6918" max="6918" width="11.1796875" customWidth="1"/>
    <col min="6919" max="6919" width="12.54296875" customWidth="1"/>
    <col min="6920" max="6920" width="11.81640625" customWidth="1"/>
    <col min="7166" max="7166" width="24.81640625" customWidth="1"/>
    <col min="7167" max="7167" width="11.81640625" customWidth="1"/>
    <col min="7169" max="7169" width="12.1796875" customWidth="1"/>
    <col min="7170" max="7170" width="12" customWidth="1"/>
    <col min="7171" max="7171" width="0" hidden="1" customWidth="1"/>
    <col min="7172" max="7172" width="11.81640625" customWidth="1"/>
    <col min="7173" max="7173" width="12" customWidth="1"/>
    <col min="7174" max="7174" width="11.1796875" customWidth="1"/>
    <col min="7175" max="7175" width="12.54296875" customWidth="1"/>
    <col min="7176" max="7176" width="11.81640625" customWidth="1"/>
    <col min="7422" max="7422" width="24.81640625" customWidth="1"/>
    <col min="7423" max="7423" width="11.81640625" customWidth="1"/>
    <col min="7425" max="7425" width="12.1796875" customWidth="1"/>
    <col min="7426" max="7426" width="12" customWidth="1"/>
    <col min="7427" max="7427" width="0" hidden="1" customWidth="1"/>
    <col min="7428" max="7428" width="11.81640625" customWidth="1"/>
    <col min="7429" max="7429" width="12" customWidth="1"/>
    <col min="7430" max="7430" width="11.1796875" customWidth="1"/>
    <col min="7431" max="7431" width="12.54296875" customWidth="1"/>
    <col min="7432" max="7432" width="11.81640625" customWidth="1"/>
    <col min="7678" max="7678" width="24.81640625" customWidth="1"/>
    <col min="7679" max="7679" width="11.81640625" customWidth="1"/>
    <col min="7681" max="7681" width="12.1796875" customWidth="1"/>
    <col min="7682" max="7682" width="12" customWidth="1"/>
    <col min="7683" max="7683" width="0" hidden="1" customWidth="1"/>
    <col min="7684" max="7684" width="11.81640625" customWidth="1"/>
    <col min="7685" max="7685" width="12" customWidth="1"/>
    <col min="7686" max="7686" width="11.1796875" customWidth="1"/>
    <col min="7687" max="7687" width="12.54296875" customWidth="1"/>
    <col min="7688" max="7688" width="11.81640625" customWidth="1"/>
    <col min="7934" max="7934" width="24.81640625" customWidth="1"/>
    <col min="7935" max="7935" width="11.81640625" customWidth="1"/>
    <col min="7937" max="7937" width="12.1796875" customWidth="1"/>
    <col min="7938" max="7938" width="12" customWidth="1"/>
    <col min="7939" max="7939" width="0" hidden="1" customWidth="1"/>
    <col min="7940" max="7940" width="11.81640625" customWidth="1"/>
    <col min="7941" max="7941" width="12" customWidth="1"/>
    <col min="7942" max="7942" width="11.1796875" customWidth="1"/>
    <col min="7943" max="7943" width="12.54296875" customWidth="1"/>
    <col min="7944" max="7944" width="11.81640625" customWidth="1"/>
    <col min="8190" max="8190" width="24.81640625" customWidth="1"/>
    <col min="8191" max="8191" width="11.81640625" customWidth="1"/>
    <col min="8193" max="8193" width="12.1796875" customWidth="1"/>
    <col min="8194" max="8194" width="12" customWidth="1"/>
    <col min="8195" max="8195" width="0" hidden="1" customWidth="1"/>
    <col min="8196" max="8196" width="11.81640625" customWidth="1"/>
    <col min="8197" max="8197" width="12" customWidth="1"/>
    <col min="8198" max="8198" width="11.1796875" customWidth="1"/>
    <col min="8199" max="8199" width="12.54296875" customWidth="1"/>
    <col min="8200" max="8200" width="11.81640625" customWidth="1"/>
    <col min="8446" max="8446" width="24.81640625" customWidth="1"/>
    <col min="8447" max="8447" width="11.81640625" customWidth="1"/>
    <col min="8449" max="8449" width="12.1796875" customWidth="1"/>
    <col min="8450" max="8450" width="12" customWidth="1"/>
    <col min="8451" max="8451" width="0" hidden="1" customWidth="1"/>
    <col min="8452" max="8452" width="11.81640625" customWidth="1"/>
    <col min="8453" max="8453" width="12" customWidth="1"/>
    <col min="8454" max="8454" width="11.1796875" customWidth="1"/>
    <col min="8455" max="8455" width="12.54296875" customWidth="1"/>
    <col min="8456" max="8456" width="11.81640625" customWidth="1"/>
    <col min="8702" max="8702" width="24.81640625" customWidth="1"/>
    <col min="8703" max="8703" width="11.81640625" customWidth="1"/>
    <col min="8705" max="8705" width="12.1796875" customWidth="1"/>
    <col min="8706" max="8706" width="12" customWidth="1"/>
    <col min="8707" max="8707" width="0" hidden="1" customWidth="1"/>
    <col min="8708" max="8708" width="11.81640625" customWidth="1"/>
    <col min="8709" max="8709" width="12" customWidth="1"/>
    <col min="8710" max="8710" width="11.1796875" customWidth="1"/>
    <col min="8711" max="8711" width="12.54296875" customWidth="1"/>
    <col min="8712" max="8712" width="11.81640625" customWidth="1"/>
    <col min="8958" max="8958" width="24.81640625" customWidth="1"/>
    <col min="8959" max="8959" width="11.81640625" customWidth="1"/>
    <col min="8961" max="8961" width="12.1796875" customWidth="1"/>
    <col min="8962" max="8962" width="12" customWidth="1"/>
    <col min="8963" max="8963" width="0" hidden="1" customWidth="1"/>
    <col min="8964" max="8964" width="11.81640625" customWidth="1"/>
    <col min="8965" max="8965" width="12" customWidth="1"/>
    <col min="8966" max="8966" width="11.1796875" customWidth="1"/>
    <col min="8967" max="8967" width="12.54296875" customWidth="1"/>
    <col min="8968" max="8968" width="11.81640625" customWidth="1"/>
    <col min="9214" max="9214" width="24.81640625" customWidth="1"/>
    <col min="9215" max="9215" width="11.81640625" customWidth="1"/>
    <col min="9217" max="9217" width="12.1796875" customWidth="1"/>
    <col min="9218" max="9218" width="12" customWidth="1"/>
    <col min="9219" max="9219" width="0" hidden="1" customWidth="1"/>
    <col min="9220" max="9220" width="11.81640625" customWidth="1"/>
    <col min="9221" max="9221" width="12" customWidth="1"/>
    <col min="9222" max="9222" width="11.1796875" customWidth="1"/>
    <col min="9223" max="9223" width="12.54296875" customWidth="1"/>
    <col min="9224" max="9224" width="11.81640625" customWidth="1"/>
    <col min="9470" max="9470" width="24.81640625" customWidth="1"/>
    <col min="9471" max="9471" width="11.81640625" customWidth="1"/>
    <col min="9473" max="9473" width="12.1796875" customWidth="1"/>
    <col min="9474" max="9474" width="12" customWidth="1"/>
    <col min="9475" max="9475" width="0" hidden="1" customWidth="1"/>
    <col min="9476" max="9476" width="11.81640625" customWidth="1"/>
    <col min="9477" max="9477" width="12" customWidth="1"/>
    <col min="9478" max="9478" width="11.1796875" customWidth="1"/>
    <col min="9479" max="9479" width="12.54296875" customWidth="1"/>
    <col min="9480" max="9480" width="11.81640625" customWidth="1"/>
    <col min="9726" max="9726" width="24.81640625" customWidth="1"/>
    <col min="9727" max="9727" width="11.81640625" customWidth="1"/>
    <col min="9729" max="9729" width="12.1796875" customWidth="1"/>
    <col min="9730" max="9730" width="12" customWidth="1"/>
    <col min="9731" max="9731" width="0" hidden="1" customWidth="1"/>
    <col min="9732" max="9732" width="11.81640625" customWidth="1"/>
    <col min="9733" max="9733" width="12" customWidth="1"/>
    <col min="9734" max="9734" width="11.1796875" customWidth="1"/>
    <col min="9735" max="9735" width="12.54296875" customWidth="1"/>
    <col min="9736" max="9736" width="11.81640625" customWidth="1"/>
    <col min="9982" max="9982" width="24.81640625" customWidth="1"/>
    <col min="9983" max="9983" width="11.81640625" customWidth="1"/>
    <col min="9985" max="9985" width="12.1796875" customWidth="1"/>
    <col min="9986" max="9986" width="12" customWidth="1"/>
    <col min="9987" max="9987" width="0" hidden="1" customWidth="1"/>
    <col min="9988" max="9988" width="11.81640625" customWidth="1"/>
    <col min="9989" max="9989" width="12" customWidth="1"/>
    <col min="9990" max="9990" width="11.1796875" customWidth="1"/>
    <col min="9991" max="9991" width="12.54296875" customWidth="1"/>
    <col min="9992" max="9992" width="11.81640625" customWidth="1"/>
    <col min="10238" max="10238" width="24.81640625" customWidth="1"/>
    <col min="10239" max="10239" width="11.81640625" customWidth="1"/>
    <col min="10241" max="10241" width="12.1796875" customWidth="1"/>
    <col min="10242" max="10242" width="12" customWidth="1"/>
    <col min="10243" max="10243" width="0" hidden="1" customWidth="1"/>
    <col min="10244" max="10244" width="11.81640625" customWidth="1"/>
    <col min="10245" max="10245" width="12" customWidth="1"/>
    <col min="10246" max="10246" width="11.1796875" customWidth="1"/>
    <col min="10247" max="10247" width="12.54296875" customWidth="1"/>
    <col min="10248" max="10248" width="11.81640625" customWidth="1"/>
    <col min="10494" max="10494" width="24.81640625" customWidth="1"/>
    <col min="10495" max="10495" width="11.81640625" customWidth="1"/>
    <col min="10497" max="10497" width="12.1796875" customWidth="1"/>
    <col min="10498" max="10498" width="12" customWidth="1"/>
    <col min="10499" max="10499" width="0" hidden="1" customWidth="1"/>
    <col min="10500" max="10500" width="11.81640625" customWidth="1"/>
    <col min="10501" max="10501" width="12" customWidth="1"/>
    <col min="10502" max="10502" width="11.1796875" customWidth="1"/>
    <col min="10503" max="10503" width="12.54296875" customWidth="1"/>
    <col min="10504" max="10504" width="11.81640625" customWidth="1"/>
    <col min="10750" max="10750" width="24.81640625" customWidth="1"/>
    <col min="10751" max="10751" width="11.81640625" customWidth="1"/>
    <col min="10753" max="10753" width="12.1796875" customWidth="1"/>
    <col min="10754" max="10754" width="12" customWidth="1"/>
    <col min="10755" max="10755" width="0" hidden="1" customWidth="1"/>
    <col min="10756" max="10756" width="11.81640625" customWidth="1"/>
    <col min="10757" max="10757" width="12" customWidth="1"/>
    <col min="10758" max="10758" width="11.1796875" customWidth="1"/>
    <col min="10759" max="10759" width="12.54296875" customWidth="1"/>
    <col min="10760" max="10760" width="11.81640625" customWidth="1"/>
    <col min="11006" max="11006" width="24.81640625" customWidth="1"/>
    <col min="11007" max="11007" width="11.81640625" customWidth="1"/>
    <col min="11009" max="11009" width="12.1796875" customWidth="1"/>
    <col min="11010" max="11010" width="12" customWidth="1"/>
    <col min="11011" max="11011" width="0" hidden="1" customWidth="1"/>
    <col min="11012" max="11012" width="11.81640625" customWidth="1"/>
    <col min="11013" max="11013" width="12" customWidth="1"/>
    <col min="11014" max="11014" width="11.1796875" customWidth="1"/>
    <col min="11015" max="11015" width="12.54296875" customWidth="1"/>
    <col min="11016" max="11016" width="11.81640625" customWidth="1"/>
    <col min="11262" max="11262" width="24.81640625" customWidth="1"/>
    <col min="11263" max="11263" width="11.81640625" customWidth="1"/>
    <col min="11265" max="11265" width="12.1796875" customWidth="1"/>
    <col min="11266" max="11266" width="12" customWidth="1"/>
    <col min="11267" max="11267" width="0" hidden="1" customWidth="1"/>
    <col min="11268" max="11268" width="11.81640625" customWidth="1"/>
    <col min="11269" max="11269" width="12" customWidth="1"/>
    <col min="11270" max="11270" width="11.1796875" customWidth="1"/>
    <col min="11271" max="11271" width="12.54296875" customWidth="1"/>
    <col min="11272" max="11272" width="11.81640625" customWidth="1"/>
    <col min="11518" max="11518" width="24.81640625" customWidth="1"/>
    <col min="11519" max="11519" width="11.81640625" customWidth="1"/>
    <col min="11521" max="11521" width="12.1796875" customWidth="1"/>
    <col min="11522" max="11522" width="12" customWidth="1"/>
    <col min="11523" max="11523" width="0" hidden="1" customWidth="1"/>
    <col min="11524" max="11524" width="11.81640625" customWidth="1"/>
    <col min="11525" max="11525" width="12" customWidth="1"/>
    <col min="11526" max="11526" width="11.1796875" customWidth="1"/>
    <col min="11527" max="11527" width="12.54296875" customWidth="1"/>
    <col min="11528" max="11528" width="11.81640625" customWidth="1"/>
    <col min="11774" max="11774" width="24.81640625" customWidth="1"/>
    <col min="11775" max="11775" width="11.81640625" customWidth="1"/>
    <col min="11777" max="11777" width="12.1796875" customWidth="1"/>
    <col min="11778" max="11778" width="12" customWidth="1"/>
    <col min="11779" max="11779" width="0" hidden="1" customWidth="1"/>
    <col min="11780" max="11780" width="11.81640625" customWidth="1"/>
    <col min="11781" max="11781" width="12" customWidth="1"/>
    <col min="11782" max="11782" width="11.1796875" customWidth="1"/>
    <col min="11783" max="11783" width="12.54296875" customWidth="1"/>
    <col min="11784" max="11784" width="11.81640625" customWidth="1"/>
    <col min="12030" max="12030" width="24.81640625" customWidth="1"/>
    <col min="12031" max="12031" width="11.81640625" customWidth="1"/>
    <col min="12033" max="12033" width="12.1796875" customWidth="1"/>
    <col min="12034" max="12034" width="12" customWidth="1"/>
    <col min="12035" max="12035" width="0" hidden="1" customWidth="1"/>
    <col min="12036" max="12036" width="11.81640625" customWidth="1"/>
    <col min="12037" max="12037" width="12" customWidth="1"/>
    <col min="12038" max="12038" width="11.1796875" customWidth="1"/>
    <col min="12039" max="12039" width="12.54296875" customWidth="1"/>
    <col min="12040" max="12040" width="11.81640625" customWidth="1"/>
    <col min="12286" max="12286" width="24.81640625" customWidth="1"/>
    <col min="12287" max="12287" width="11.81640625" customWidth="1"/>
    <col min="12289" max="12289" width="12.1796875" customWidth="1"/>
    <col min="12290" max="12290" width="12" customWidth="1"/>
    <col min="12291" max="12291" width="0" hidden="1" customWidth="1"/>
    <col min="12292" max="12292" width="11.81640625" customWidth="1"/>
    <col min="12293" max="12293" width="12" customWidth="1"/>
    <col min="12294" max="12294" width="11.1796875" customWidth="1"/>
    <col min="12295" max="12295" width="12.54296875" customWidth="1"/>
    <col min="12296" max="12296" width="11.81640625" customWidth="1"/>
    <col min="12542" max="12542" width="24.81640625" customWidth="1"/>
    <col min="12543" max="12543" width="11.81640625" customWidth="1"/>
    <col min="12545" max="12545" width="12.1796875" customWidth="1"/>
    <col min="12546" max="12546" width="12" customWidth="1"/>
    <col min="12547" max="12547" width="0" hidden="1" customWidth="1"/>
    <col min="12548" max="12548" width="11.81640625" customWidth="1"/>
    <col min="12549" max="12549" width="12" customWidth="1"/>
    <col min="12550" max="12550" width="11.1796875" customWidth="1"/>
    <col min="12551" max="12551" width="12.54296875" customWidth="1"/>
    <col min="12552" max="12552" width="11.81640625" customWidth="1"/>
    <col min="12798" max="12798" width="24.81640625" customWidth="1"/>
    <col min="12799" max="12799" width="11.81640625" customWidth="1"/>
    <col min="12801" max="12801" width="12.1796875" customWidth="1"/>
    <col min="12802" max="12802" width="12" customWidth="1"/>
    <col min="12803" max="12803" width="0" hidden="1" customWidth="1"/>
    <col min="12804" max="12804" width="11.81640625" customWidth="1"/>
    <col min="12805" max="12805" width="12" customWidth="1"/>
    <col min="12806" max="12806" width="11.1796875" customWidth="1"/>
    <col min="12807" max="12807" width="12.54296875" customWidth="1"/>
    <col min="12808" max="12808" width="11.81640625" customWidth="1"/>
    <col min="13054" max="13054" width="24.81640625" customWidth="1"/>
    <col min="13055" max="13055" width="11.81640625" customWidth="1"/>
    <col min="13057" max="13057" width="12.1796875" customWidth="1"/>
    <col min="13058" max="13058" width="12" customWidth="1"/>
    <col min="13059" max="13059" width="0" hidden="1" customWidth="1"/>
    <col min="13060" max="13060" width="11.81640625" customWidth="1"/>
    <col min="13061" max="13061" width="12" customWidth="1"/>
    <col min="13062" max="13062" width="11.1796875" customWidth="1"/>
    <col min="13063" max="13063" width="12.54296875" customWidth="1"/>
    <col min="13064" max="13064" width="11.81640625" customWidth="1"/>
    <col min="13310" max="13310" width="24.81640625" customWidth="1"/>
    <col min="13311" max="13311" width="11.81640625" customWidth="1"/>
    <col min="13313" max="13313" width="12.1796875" customWidth="1"/>
    <col min="13314" max="13314" width="12" customWidth="1"/>
    <col min="13315" max="13315" width="0" hidden="1" customWidth="1"/>
    <col min="13316" max="13316" width="11.81640625" customWidth="1"/>
    <col min="13317" max="13317" width="12" customWidth="1"/>
    <col min="13318" max="13318" width="11.1796875" customWidth="1"/>
    <col min="13319" max="13319" width="12.54296875" customWidth="1"/>
    <col min="13320" max="13320" width="11.81640625" customWidth="1"/>
    <col min="13566" max="13566" width="24.81640625" customWidth="1"/>
    <col min="13567" max="13567" width="11.81640625" customWidth="1"/>
    <col min="13569" max="13569" width="12.1796875" customWidth="1"/>
    <col min="13570" max="13570" width="12" customWidth="1"/>
    <col min="13571" max="13571" width="0" hidden="1" customWidth="1"/>
    <col min="13572" max="13572" width="11.81640625" customWidth="1"/>
    <col min="13573" max="13573" width="12" customWidth="1"/>
    <col min="13574" max="13574" width="11.1796875" customWidth="1"/>
    <col min="13575" max="13575" width="12.54296875" customWidth="1"/>
    <col min="13576" max="13576" width="11.81640625" customWidth="1"/>
    <col min="13822" max="13822" width="24.81640625" customWidth="1"/>
    <col min="13823" max="13823" width="11.81640625" customWidth="1"/>
    <col min="13825" max="13825" width="12.1796875" customWidth="1"/>
    <col min="13826" max="13826" width="12" customWidth="1"/>
    <col min="13827" max="13827" width="0" hidden="1" customWidth="1"/>
    <col min="13828" max="13828" width="11.81640625" customWidth="1"/>
    <col min="13829" max="13829" width="12" customWidth="1"/>
    <col min="13830" max="13830" width="11.1796875" customWidth="1"/>
    <col min="13831" max="13831" width="12.54296875" customWidth="1"/>
    <col min="13832" max="13832" width="11.81640625" customWidth="1"/>
    <col min="14078" max="14078" width="24.81640625" customWidth="1"/>
    <col min="14079" max="14079" width="11.81640625" customWidth="1"/>
    <col min="14081" max="14081" width="12.1796875" customWidth="1"/>
    <col min="14082" max="14082" width="12" customWidth="1"/>
    <col min="14083" max="14083" width="0" hidden="1" customWidth="1"/>
    <col min="14084" max="14084" width="11.81640625" customWidth="1"/>
    <col min="14085" max="14085" width="12" customWidth="1"/>
    <col min="14086" max="14086" width="11.1796875" customWidth="1"/>
    <col min="14087" max="14087" width="12.54296875" customWidth="1"/>
    <col min="14088" max="14088" width="11.81640625" customWidth="1"/>
    <col min="14334" max="14334" width="24.81640625" customWidth="1"/>
    <col min="14335" max="14335" width="11.81640625" customWidth="1"/>
    <col min="14337" max="14337" width="12.1796875" customWidth="1"/>
    <col min="14338" max="14338" width="12" customWidth="1"/>
    <col min="14339" max="14339" width="0" hidden="1" customWidth="1"/>
    <col min="14340" max="14340" width="11.81640625" customWidth="1"/>
    <col min="14341" max="14341" width="12" customWidth="1"/>
    <col min="14342" max="14342" width="11.1796875" customWidth="1"/>
    <col min="14343" max="14343" width="12.54296875" customWidth="1"/>
    <col min="14344" max="14344" width="11.81640625" customWidth="1"/>
    <col min="14590" max="14590" width="24.81640625" customWidth="1"/>
    <col min="14591" max="14591" width="11.81640625" customWidth="1"/>
    <col min="14593" max="14593" width="12.1796875" customWidth="1"/>
    <col min="14594" max="14594" width="12" customWidth="1"/>
    <col min="14595" max="14595" width="0" hidden="1" customWidth="1"/>
    <col min="14596" max="14596" width="11.81640625" customWidth="1"/>
    <col min="14597" max="14597" width="12" customWidth="1"/>
    <col min="14598" max="14598" width="11.1796875" customWidth="1"/>
    <col min="14599" max="14599" width="12.54296875" customWidth="1"/>
    <col min="14600" max="14600" width="11.81640625" customWidth="1"/>
    <col min="14846" max="14846" width="24.81640625" customWidth="1"/>
    <col min="14847" max="14847" width="11.81640625" customWidth="1"/>
    <col min="14849" max="14849" width="12.1796875" customWidth="1"/>
    <col min="14850" max="14850" width="12" customWidth="1"/>
    <col min="14851" max="14851" width="0" hidden="1" customWidth="1"/>
    <col min="14852" max="14852" width="11.81640625" customWidth="1"/>
    <col min="14853" max="14853" width="12" customWidth="1"/>
    <col min="14854" max="14854" width="11.1796875" customWidth="1"/>
    <col min="14855" max="14855" width="12.54296875" customWidth="1"/>
    <col min="14856" max="14856" width="11.81640625" customWidth="1"/>
    <col min="15102" max="15102" width="24.81640625" customWidth="1"/>
    <col min="15103" max="15103" width="11.81640625" customWidth="1"/>
    <col min="15105" max="15105" width="12.1796875" customWidth="1"/>
    <col min="15106" max="15106" width="12" customWidth="1"/>
    <col min="15107" max="15107" width="0" hidden="1" customWidth="1"/>
    <col min="15108" max="15108" width="11.81640625" customWidth="1"/>
    <col min="15109" max="15109" width="12" customWidth="1"/>
    <col min="15110" max="15110" width="11.1796875" customWidth="1"/>
    <col min="15111" max="15111" width="12.54296875" customWidth="1"/>
    <col min="15112" max="15112" width="11.81640625" customWidth="1"/>
    <col min="15358" max="15358" width="24.81640625" customWidth="1"/>
    <col min="15359" max="15359" width="11.81640625" customWidth="1"/>
    <col min="15361" max="15361" width="12.1796875" customWidth="1"/>
    <col min="15362" max="15362" width="12" customWidth="1"/>
    <col min="15363" max="15363" width="0" hidden="1" customWidth="1"/>
    <col min="15364" max="15364" width="11.81640625" customWidth="1"/>
    <col min="15365" max="15365" width="12" customWidth="1"/>
    <col min="15366" max="15366" width="11.1796875" customWidth="1"/>
    <col min="15367" max="15367" width="12.54296875" customWidth="1"/>
    <col min="15368" max="15368" width="11.81640625" customWidth="1"/>
    <col min="15614" max="15614" width="24.81640625" customWidth="1"/>
    <col min="15615" max="15615" width="11.81640625" customWidth="1"/>
    <col min="15617" max="15617" width="12.1796875" customWidth="1"/>
    <col min="15618" max="15618" width="12" customWidth="1"/>
    <col min="15619" max="15619" width="0" hidden="1" customWidth="1"/>
    <col min="15620" max="15620" width="11.81640625" customWidth="1"/>
    <col min="15621" max="15621" width="12" customWidth="1"/>
    <col min="15622" max="15622" width="11.1796875" customWidth="1"/>
    <col min="15623" max="15623" width="12.54296875" customWidth="1"/>
    <col min="15624" max="15624" width="11.81640625" customWidth="1"/>
    <col min="15870" max="15870" width="24.81640625" customWidth="1"/>
    <col min="15871" max="15871" width="11.81640625" customWidth="1"/>
    <col min="15873" max="15873" width="12.1796875" customWidth="1"/>
    <col min="15874" max="15874" width="12" customWidth="1"/>
    <col min="15875" max="15875" width="0" hidden="1" customWidth="1"/>
    <col min="15876" max="15876" width="11.81640625" customWidth="1"/>
    <col min="15877" max="15877" width="12" customWidth="1"/>
    <col min="15878" max="15878" width="11.1796875" customWidth="1"/>
    <col min="15879" max="15879" width="12.54296875" customWidth="1"/>
    <col min="15880" max="15880" width="11.81640625" customWidth="1"/>
    <col min="16126" max="16126" width="24.81640625" customWidth="1"/>
    <col min="16127" max="16127" width="11.81640625" customWidth="1"/>
    <col min="16129" max="16129" width="12.1796875" customWidth="1"/>
    <col min="16130" max="16130" width="12" customWidth="1"/>
    <col min="16131" max="16131" width="0" hidden="1" customWidth="1"/>
    <col min="16132" max="16132" width="11.81640625" customWidth="1"/>
    <col min="16133" max="16133" width="12" customWidth="1"/>
    <col min="16134" max="16134" width="11.1796875" customWidth="1"/>
    <col min="16135" max="16135" width="12.54296875" customWidth="1"/>
    <col min="16136" max="16136" width="11.81640625" customWidth="1"/>
  </cols>
  <sheetData>
    <row r="1" spans="1:8" ht="21" x14ac:dyDescent="0.5">
      <c r="A1" s="156" t="s">
        <v>0</v>
      </c>
      <c r="B1" s="156"/>
      <c r="C1" s="156"/>
      <c r="D1" s="156"/>
      <c r="E1" s="156"/>
      <c r="F1" s="156"/>
      <c r="G1" s="156"/>
      <c r="H1" s="156"/>
    </row>
    <row r="2" spans="1:8" ht="21" x14ac:dyDescent="0.35">
      <c r="A2" s="157" t="s">
        <v>34</v>
      </c>
      <c r="B2" s="157"/>
      <c r="C2" s="157"/>
      <c r="D2" s="157"/>
      <c r="E2" s="157"/>
      <c r="F2" s="157"/>
      <c r="G2" s="157"/>
      <c r="H2" s="157"/>
    </row>
    <row r="3" spans="1:8" ht="0.75" customHeight="1" thickBot="1" x14ac:dyDescent="0.4">
      <c r="A3" s="44"/>
      <c r="B3" s="45"/>
      <c r="C3" s="46"/>
      <c r="D3" s="5"/>
      <c r="E3" s="5"/>
      <c r="F3" s="5"/>
    </row>
    <row r="4" spans="1:8" ht="75" customHeight="1" thickBot="1" x14ac:dyDescent="0.5">
      <c r="A4" s="47" t="s">
        <v>35</v>
      </c>
      <c r="B4" s="48" t="s">
        <v>36</v>
      </c>
      <c r="C4" s="49" t="s">
        <v>37</v>
      </c>
      <c r="D4" s="50" t="s">
        <v>38</v>
      </c>
      <c r="E4" s="50" t="s">
        <v>39</v>
      </c>
      <c r="F4" s="51" t="s">
        <v>34</v>
      </c>
      <c r="G4" s="52" t="s">
        <v>40</v>
      </c>
      <c r="H4" s="52" t="s">
        <v>41</v>
      </c>
    </row>
    <row r="5" spans="1:8" ht="15" thickBot="1" x14ac:dyDescent="0.4">
      <c r="A5" s="53" t="s">
        <v>8</v>
      </c>
      <c r="B5" s="54"/>
      <c r="C5" s="54"/>
      <c r="D5" s="54"/>
      <c r="E5" s="54"/>
      <c r="F5" s="55"/>
      <c r="G5" s="56"/>
      <c r="H5" s="56"/>
    </row>
    <row r="6" spans="1:8" ht="15" thickBot="1" x14ac:dyDescent="0.4">
      <c r="A6" s="56" t="s">
        <v>42</v>
      </c>
      <c r="B6" s="57">
        <v>40906</v>
      </c>
      <c r="C6" s="58">
        <v>10388.84</v>
      </c>
      <c r="D6" s="58">
        <v>48216</v>
      </c>
      <c r="E6" s="57">
        <f t="shared" ref="E6:E15" si="0">D6-B6</f>
        <v>7310</v>
      </c>
      <c r="F6" s="59">
        <v>48930</v>
      </c>
      <c r="G6" s="60">
        <f t="shared" ref="G6:G17" si="1">F6-B6</f>
        <v>8024</v>
      </c>
      <c r="H6" s="61">
        <f t="shared" ref="H6:H15" si="2">G6/B6*100</f>
        <v>19.615704297658045</v>
      </c>
    </row>
    <row r="7" spans="1:8" ht="15" thickBot="1" x14ac:dyDescent="0.4">
      <c r="A7" s="56" t="s">
        <v>43</v>
      </c>
      <c r="B7" s="57">
        <v>1700</v>
      </c>
      <c r="C7" s="58">
        <v>1386.31</v>
      </c>
      <c r="D7" s="58">
        <v>300</v>
      </c>
      <c r="E7" s="57">
        <f>D7-B7</f>
        <v>-1400</v>
      </c>
      <c r="F7" s="59">
        <v>250</v>
      </c>
      <c r="G7" s="60">
        <f t="shared" si="1"/>
        <v>-1450</v>
      </c>
      <c r="H7" s="61">
        <f t="shared" si="2"/>
        <v>-85.294117647058826</v>
      </c>
    </row>
    <row r="8" spans="1:8" ht="15" thickBot="1" x14ac:dyDescent="0.4">
      <c r="A8" s="56" t="s">
        <v>44</v>
      </c>
      <c r="B8" s="57">
        <v>5000</v>
      </c>
      <c r="C8" s="58"/>
      <c r="D8" s="58">
        <v>9100</v>
      </c>
      <c r="E8" s="57">
        <f>D8-B8</f>
        <v>4100</v>
      </c>
      <c r="F8" s="59">
        <v>10700</v>
      </c>
      <c r="G8" s="60">
        <v>0</v>
      </c>
      <c r="H8" s="61">
        <f>G7/B7*100</f>
        <v>-85.294117647058826</v>
      </c>
    </row>
    <row r="9" spans="1:8" ht="15" thickBot="1" x14ac:dyDescent="0.4">
      <c r="A9" s="56" t="s">
        <v>45</v>
      </c>
      <c r="B9" s="57">
        <v>5000</v>
      </c>
      <c r="C9" s="58">
        <v>6275.46</v>
      </c>
      <c r="D9" s="58">
        <v>99000</v>
      </c>
      <c r="E9" s="57">
        <f t="shared" si="0"/>
        <v>94000</v>
      </c>
      <c r="F9" s="59">
        <v>5000</v>
      </c>
      <c r="G9" s="60">
        <f t="shared" si="1"/>
        <v>0</v>
      </c>
      <c r="H9" s="61">
        <f t="shared" si="2"/>
        <v>0</v>
      </c>
    </row>
    <row r="10" spans="1:8" ht="15" thickBot="1" x14ac:dyDescent="0.4">
      <c r="A10" s="56" t="s">
        <v>46</v>
      </c>
      <c r="B10" s="57">
        <v>46320</v>
      </c>
      <c r="C10" s="58">
        <v>31280.939999999995</v>
      </c>
      <c r="D10" s="58">
        <v>43108</v>
      </c>
      <c r="E10" s="57">
        <f t="shared" si="0"/>
        <v>-3212</v>
      </c>
      <c r="F10" s="59">
        <v>45500</v>
      </c>
      <c r="G10" s="60">
        <f t="shared" si="1"/>
        <v>-820</v>
      </c>
      <c r="H10" s="61">
        <f t="shared" si="2"/>
        <v>-1.770293609671848</v>
      </c>
    </row>
    <row r="11" spans="1:8" ht="15" thickBot="1" x14ac:dyDescent="0.4">
      <c r="A11" s="56" t="s">
        <v>47</v>
      </c>
      <c r="B11" s="57">
        <v>250</v>
      </c>
      <c r="C11" s="58">
        <v>146.57</v>
      </c>
      <c r="D11" s="58">
        <v>450</v>
      </c>
      <c r="E11" s="57">
        <f t="shared" si="0"/>
        <v>200</v>
      </c>
      <c r="F11" s="59">
        <v>350</v>
      </c>
      <c r="G11" s="60">
        <f t="shared" si="1"/>
        <v>100</v>
      </c>
      <c r="H11" s="61">
        <f>G11/B11*100</f>
        <v>40</v>
      </c>
    </row>
    <row r="12" spans="1:8" ht="15" thickBot="1" x14ac:dyDescent="0.4">
      <c r="A12" s="56" t="s">
        <v>48</v>
      </c>
      <c r="B12" s="57">
        <v>10660</v>
      </c>
      <c r="C12" s="58">
        <v>5971.86</v>
      </c>
      <c r="D12" s="58">
        <v>11466</v>
      </c>
      <c r="E12" s="57">
        <f t="shared" si="0"/>
        <v>806</v>
      </c>
      <c r="F12" s="59">
        <v>14790</v>
      </c>
      <c r="G12" s="60">
        <f t="shared" si="1"/>
        <v>4130</v>
      </c>
      <c r="H12" s="61">
        <f t="shared" si="2"/>
        <v>38.742964352720449</v>
      </c>
    </row>
    <row r="13" spans="1:8" ht="15" thickBot="1" x14ac:dyDescent="0.4">
      <c r="A13" s="56" t="s">
        <v>49</v>
      </c>
      <c r="B13" s="57">
        <v>5700</v>
      </c>
      <c r="C13" s="58">
        <v>1581.88</v>
      </c>
      <c r="D13" s="58">
        <v>5682</v>
      </c>
      <c r="E13" s="57">
        <f t="shared" si="0"/>
        <v>-18</v>
      </c>
      <c r="F13" s="59">
        <v>5700</v>
      </c>
      <c r="G13" s="60">
        <f t="shared" si="1"/>
        <v>0</v>
      </c>
      <c r="H13" s="61">
        <f t="shared" si="2"/>
        <v>0</v>
      </c>
    </row>
    <row r="14" spans="1:8" ht="15" thickBot="1" x14ac:dyDescent="0.4">
      <c r="A14" s="56" t="s">
        <v>50</v>
      </c>
      <c r="B14" s="57">
        <v>11065</v>
      </c>
      <c r="C14" s="58">
        <v>3974.23</v>
      </c>
      <c r="D14" s="58">
        <v>19986</v>
      </c>
      <c r="E14" s="57">
        <f t="shared" si="0"/>
        <v>8921</v>
      </c>
      <c r="F14" s="59">
        <v>9500</v>
      </c>
      <c r="G14" s="60">
        <f t="shared" si="1"/>
        <v>-1565</v>
      </c>
      <c r="H14" s="61">
        <f t="shared" si="2"/>
        <v>-14.143696339810214</v>
      </c>
    </row>
    <row r="15" spans="1:8" ht="15" thickBot="1" x14ac:dyDescent="0.4">
      <c r="A15" s="56" t="s">
        <v>51</v>
      </c>
      <c r="B15" s="57">
        <v>1650</v>
      </c>
      <c r="C15" s="58">
        <v>577.20000000000005</v>
      </c>
      <c r="D15" s="58">
        <v>1255</v>
      </c>
      <c r="E15" s="57">
        <f t="shared" si="0"/>
        <v>-395</v>
      </c>
      <c r="F15" s="59">
        <v>1200</v>
      </c>
      <c r="G15" s="60">
        <f t="shared" si="1"/>
        <v>-450</v>
      </c>
      <c r="H15" s="61">
        <f t="shared" si="2"/>
        <v>-27.27272727272727</v>
      </c>
    </row>
    <row r="16" spans="1:8" x14ac:dyDescent="0.35">
      <c r="A16" s="62" t="s">
        <v>52</v>
      </c>
      <c r="B16" s="63">
        <v>12000</v>
      </c>
      <c r="C16" s="64">
        <v>3237.4299999999985</v>
      </c>
      <c r="D16" s="64">
        <v>35000</v>
      </c>
      <c r="E16" s="63">
        <f>D16-B16</f>
        <v>23000</v>
      </c>
      <c r="F16" s="65">
        <v>15000</v>
      </c>
      <c r="G16" s="66">
        <f t="shared" si="1"/>
        <v>3000</v>
      </c>
      <c r="H16" s="67">
        <f>G16/B16*100</f>
        <v>25</v>
      </c>
    </row>
    <row r="17" spans="1:8" x14ac:dyDescent="0.35">
      <c r="A17" s="68" t="s">
        <v>53</v>
      </c>
      <c r="B17" s="69">
        <v>3000</v>
      </c>
      <c r="C17" s="70"/>
      <c r="D17" s="70">
        <v>5500</v>
      </c>
      <c r="E17" s="69">
        <f>D17-B17</f>
        <v>2500</v>
      </c>
      <c r="F17" s="71">
        <v>6000</v>
      </c>
      <c r="G17" s="72">
        <f t="shared" si="1"/>
        <v>3000</v>
      </c>
      <c r="H17" s="73">
        <f>G17/B17*100</f>
        <v>100</v>
      </c>
    </row>
    <row r="18" spans="1:8" ht="19" thickBot="1" x14ac:dyDescent="0.5">
      <c r="A18" s="74" t="s">
        <v>54</v>
      </c>
      <c r="B18" s="75">
        <f>SUM(B6:B17)</f>
        <v>143251</v>
      </c>
      <c r="C18" s="75">
        <f t="shared" ref="C18" si="3">SUM(C6:C16)</f>
        <v>64820.719999999994</v>
      </c>
      <c r="D18" s="75">
        <f>SUM(D6:D17)</f>
        <v>279063</v>
      </c>
      <c r="E18" s="75">
        <f>SUM(E6:E17)</f>
        <v>135812</v>
      </c>
      <c r="F18" s="76">
        <f>SUM(F6:F17)</f>
        <v>162920</v>
      </c>
      <c r="G18" s="77">
        <f>SUM(G6:G17)</f>
        <v>13969</v>
      </c>
      <c r="H18" s="78">
        <f>G18/B18*100</f>
        <v>9.7514153478858798</v>
      </c>
    </row>
    <row r="19" spans="1:8" ht="15" thickBot="1" x14ac:dyDescent="0.4">
      <c r="A19" s="56"/>
      <c r="B19" s="79"/>
      <c r="C19" s="79"/>
      <c r="D19" s="79"/>
      <c r="E19" s="79"/>
      <c r="F19" s="80"/>
      <c r="G19" s="81"/>
      <c r="H19" s="81"/>
    </row>
    <row r="20" spans="1:8" ht="15" thickBot="1" x14ac:dyDescent="0.4">
      <c r="A20" s="53" t="s">
        <v>9</v>
      </c>
      <c r="B20" s="54"/>
      <c r="C20" s="54"/>
      <c r="D20" s="54"/>
      <c r="E20" s="54"/>
      <c r="F20" s="55"/>
      <c r="G20" s="56"/>
      <c r="H20" s="56"/>
    </row>
    <row r="21" spans="1:8" ht="15" thickBot="1" x14ac:dyDescent="0.4">
      <c r="A21" s="56" t="s">
        <v>43</v>
      </c>
      <c r="B21" s="57">
        <v>-476</v>
      </c>
      <c r="C21" s="57">
        <v>-33.72</v>
      </c>
      <c r="D21" s="57">
        <v>-476</v>
      </c>
      <c r="E21" s="57">
        <f t="shared" ref="E21:E27" si="4">D21-B21</f>
        <v>0</v>
      </c>
      <c r="F21" s="59">
        <v>-800</v>
      </c>
      <c r="G21" s="60">
        <f t="shared" ref="G21:G27" si="5">F21-B21</f>
        <v>-324</v>
      </c>
      <c r="H21" s="61">
        <f t="shared" ref="H21:H27" si="6">G21/B21*100</f>
        <v>68.067226890756302</v>
      </c>
    </row>
    <row r="22" spans="1:8" ht="15" thickBot="1" x14ac:dyDescent="0.4">
      <c r="A22" s="56" t="s">
        <v>55</v>
      </c>
      <c r="B22" s="57">
        <v>-4000</v>
      </c>
      <c r="C22" s="57">
        <v>-1303</v>
      </c>
      <c r="D22" s="57">
        <v>-4000</v>
      </c>
      <c r="E22" s="57">
        <f t="shared" si="4"/>
        <v>0</v>
      </c>
      <c r="F22" s="59">
        <v>-4000</v>
      </c>
      <c r="G22" s="60">
        <f t="shared" si="5"/>
        <v>0</v>
      </c>
      <c r="H22" s="61">
        <f t="shared" si="6"/>
        <v>0</v>
      </c>
    </row>
    <row r="23" spans="1:8" ht="15" thickBot="1" x14ac:dyDescent="0.4">
      <c r="A23" s="56" t="s">
        <v>56</v>
      </c>
      <c r="B23" s="57">
        <v>-5000</v>
      </c>
      <c r="C23" s="57">
        <v>-1072.03</v>
      </c>
      <c r="D23" s="57">
        <v>-10500</v>
      </c>
      <c r="E23" s="57">
        <f t="shared" si="4"/>
        <v>-5500</v>
      </c>
      <c r="F23" s="59">
        <v>-12000</v>
      </c>
      <c r="G23" s="60">
        <f t="shared" si="5"/>
        <v>-7000</v>
      </c>
      <c r="H23" s="61">
        <f t="shared" si="6"/>
        <v>140</v>
      </c>
    </row>
    <row r="24" spans="1:8" ht="15" thickBot="1" x14ac:dyDescent="0.4">
      <c r="A24" s="56" t="s">
        <v>57</v>
      </c>
      <c r="B24" s="57">
        <v>0</v>
      </c>
      <c r="C24" s="57">
        <v>-2292</v>
      </c>
      <c r="D24" s="57">
        <v>-2500</v>
      </c>
      <c r="E24" s="57">
        <f t="shared" si="4"/>
        <v>-2500</v>
      </c>
      <c r="F24" s="59">
        <v>0</v>
      </c>
      <c r="G24" s="60">
        <f>F24-B24</f>
        <v>0</v>
      </c>
      <c r="H24" s="61">
        <v>0</v>
      </c>
    </row>
    <row r="25" spans="1:8" ht="15" thickBot="1" x14ac:dyDescent="0.4">
      <c r="A25" s="56" t="s">
        <v>58</v>
      </c>
      <c r="B25" s="57">
        <v>-8195</v>
      </c>
      <c r="C25" s="57">
        <v>-147.02999999999997</v>
      </c>
      <c r="D25" s="57">
        <v>-11129</v>
      </c>
      <c r="E25" s="57">
        <f t="shared" si="4"/>
        <v>-2934</v>
      </c>
      <c r="F25" s="59">
        <v>-6745</v>
      </c>
      <c r="G25" s="60">
        <f t="shared" si="5"/>
        <v>1450</v>
      </c>
      <c r="H25" s="61">
        <f t="shared" si="6"/>
        <v>-17.693715680292861</v>
      </c>
    </row>
    <row r="26" spans="1:8" ht="15" thickBot="1" x14ac:dyDescent="0.4">
      <c r="A26" s="56" t="s">
        <v>52</v>
      </c>
      <c r="B26" s="63">
        <v>-12000</v>
      </c>
      <c r="C26" s="63">
        <v>-4260.71</v>
      </c>
      <c r="D26" s="63">
        <v>-34000</v>
      </c>
      <c r="E26" s="63">
        <f t="shared" si="4"/>
        <v>-22000</v>
      </c>
      <c r="F26" s="65">
        <v>-15000</v>
      </c>
      <c r="G26" s="66">
        <f t="shared" si="5"/>
        <v>-3000</v>
      </c>
      <c r="H26" s="67">
        <f t="shared" si="6"/>
        <v>25</v>
      </c>
    </row>
    <row r="27" spans="1:8" ht="15.5" thickTop="1" thickBot="1" x14ac:dyDescent="0.4">
      <c r="A27" s="82" t="s">
        <v>59</v>
      </c>
      <c r="B27" s="83">
        <f>SUM(B21:B26)</f>
        <v>-29671</v>
      </c>
      <c r="C27" s="83">
        <f>SUM(C21:C26)</f>
        <v>-9108.49</v>
      </c>
      <c r="D27" s="83">
        <f>SUM(D21:D26)</f>
        <v>-62605</v>
      </c>
      <c r="E27" s="83">
        <f t="shared" si="4"/>
        <v>-32934</v>
      </c>
      <c r="F27" s="84">
        <f>SUM(F21:F26)</f>
        <v>-38545</v>
      </c>
      <c r="G27" s="85">
        <f t="shared" si="5"/>
        <v>-8874</v>
      </c>
      <c r="H27" s="86">
        <f t="shared" si="6"/>
        <v>29.907990967611475</v>
      </c>
    </row>
    <row r="28" spans="1:8" ht="15" thickBot="1" x14ac:dyDescent="0.4">
      <c r="A28" s="53"/>
      <c r="B28" s="87"/>
      <c r="C28" s="87"/>
      <c r="D28" s="87"/>
      <c r="E28" s="87"/>
      <c r="F28" s="88"/>
      <c r="G28" s="89"/>
      <c r="H28" s="90"/>
    </row>
    <row r="29" spans="1:8" ht="19.5" thickTop="1" thickBot="1" x14ac:dyDescent="0.5">
      <c r="A29" s="82" t="s">
        <v>60</v>
      </c>
      <c r="B29" s="91">
        <f t="shared" ref="B29:F29" si="7">B18+B27</f>
        <v>113580</v>
      </c>
      <c r="C29" s="83">
        <f t="shared" si="7"/>
        <v>55712.229999999996</v>
      </c>
      <c r="D29" s="83">
        <f t="shared" si="7"/>
        <v>216458</v>
      </c>
      <c r="E29" s="83">
        <f t="shared" si="7"/>
        <v>102878</v>
      </c>
      <c r="F29" s="92">
        <f t="shared" si="7"/>
        <v>124375</v>
      </c>
      <c r="G29" s="85">
        <v>0</v>
      </c>
      <c r="H29" s="86">
        <f>G29/B29*100</f>
        <v>0</v>
      </c>
    </row>
    <row r="30" spans="1:8" ht="19" thickBot="1" x14ac:dyDescent="0.5">
      <c r="A30" s="56"/>
      <c r="B30" s="93"/>
      <c r="C30" s="79"/>
      <c r="D30" s="79"/>
      <c r="E30" s="79"/>
      <c r="F30" s="94"/>
      <c r="G30" s="81"/>
      <c r="H30" s="81"/>
    </row>
    <row r="31" spans="1:8" ht="15" thickBot="1" x14ac:dyDescent="0.4">
      <c r="A31" s="53" t="s">
        <v>61</v>
      </c>
      <c r="B31" s="54"/>
      <c r="C31" s="54"/>
      <c r="D31" s="54"/>
      <c r="E31" s="54"/>
      <c r="F31" s="55"/>
      <c r="G31" s="56"/>
      <c r="H31" s="56"/>
    </row>
    <row r="32" spans="1:8" ht="24" thickBot="1" x14ac:dyDescent="0.6">
      <c r="A32" s="56" t="s">
        <v>12</v>
      </c>
      <c r="B32" s="95">
        <v>113580</v>
      </c>
      <c r="C32" s="57">
        <v>-68000</v>
      </c>
      <c r="D32" s="57">
        <v>113580</v>
      </c>
      <c r="E32" s="57">
        <v>0</v>
      </c>
      <c r="F32" s="96">
        <v>124375</v>
      </c>
      <c r="G32" s="60">
        <f>F32-B32</f>
        <v>10795</v>
      </c>
      <c r="H32" s="97">
        <f>G32/B32*100</f>
        <v>9.5043141398133475</v>
      </c>
    </row>
    <row r="33" spans="1:8" ht="15" thickBot="1" x14ac:dyDescent="0.4">
      <c r="A33" s="56" t="s">
        <v>13</v>
      </c>
      <c r="B33" s="57">
        <v>0</v>
      </c>
      <c r="C33" s="57">
        <v>-5204</v>
      </c>
      <c r="D33" s="57">
        <v>0</v>
      </c>
      <c r="E33" s="57">
        <f>D33-B33</f>
        <v>0</v>
      </c>
      <c r="F33" s="59">
        <v>0</v>
      </c>
      <c r="G33" s="60">
        <f>F33-B33</f>
        <v>0</v>
      </c>
      <c r="H33" s="61"/>
    </row>
    <row r="34" spans="1:8" ht="15" thickBot="1" x14ac:dyDescent="0.4">
      <c r="A34" s="56" t="s">
        <v>14</v>
      </c>
      <c r="B34" s="63">
        <v>0</v>
      </c>
      <c r="C34" s="63">
        <v>-14539</v>
      </c>
      <c r="D34" s="63">
        <v>0</v>
      </c>
      <c r="E34" s="63">
        <v>0</v>
      </c>
      <c r="F34" s="65">
        <v>0</v>
      </c>
      <c r="G34" s="66">
        <f>F34-B34</f>
        <v>0</v>
      </c>
      <c r="H34" s="67"/>
    </row>
    <row r="35" spans="1:8" ht="19.5" thickTop="1" thickBot="1" x14ac:dyDescent="0.5">
      <c r="A35" s="56"/>
      <c r="B35" s="91">
        <f t="shared" ref="B35" si="8">SUM(B32:B34)</f>
        <v>113580</v>
      </c>
      <c r="C35" s="83">
        <f t="shared" ref="C35:G35" si="9">SUM(C32:C34)</f>
        <v>-87743</v>
      </c>
      <c r="D35" s="83">
        <f t="shared" si="9"/>
        <v>113580</v>
      </c>
      <c r="E35" s="83">
        <f t="shared" si="9"/>
        <v>0</v>
      </c>
      <c r="F35" s="92">
        <f t="shared" si="9"/>
        <v>124375</v>
      </c>
      <c r="G35" s="85">
        <f t="shared" si="9"/>
        <v>10795</v>
      </c>
      <c r="H35" s="86">
        <f>G35/B35*100</f>
        <v>9.5043141398133475</v>
      </c>
    </row>
    <row r="36" spans="1:8" ht="21" customHeight="1" x14ac:dyDescent="0.55000000000000004">
      <c r="F36" s="99"/>
    </row>
    <row r="37" spans="1:8" ht="31.5" customHeight="1" x14ac:dyDescent="0.35"/>
    <row r="38" spans="1:8" ht="17.25" customHeight="1" x14ac:dyDescent="0.35"/>
  </sheetData>
  <mergeCells count="2">
    <mergeCell ref="A1:H1"/>
    <mergeCell ref="A2:H2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27D7F-09AC-4A94-BD20-C12CAA6FE44C}">
  <dimension ref="A1:D40"/>
  <sheetViews>
    <sheetView topLeftCell="A34" workbookViewId="0">
      <selection activeCell="D39" sqref="D39"/>
    </sheetView>
  </sheetViews>
  <sheetFormatPr defaultColWidth="9.1796875" defaultRowHeight="14.5" x14ac:dyDescent="0.35"/>
  <cols>
    <col min="1" max="1" width="21.81640625" style="100" customWidth="1"/>
    <col min="2" max="2" width="17.90625" customWidth="1"/>
    <col min="3" max="3" width="12.54296875" style="100" customWidth="1"/>
    <col min="4" max="4" width="18.6328125" customWidth="1"/>
    <col min="5" max="16384" width="9.1796875" style="100"/>
  </cols>
  <sheetData>
    <row r="1" spans="1:4" x14ac:dyDescent="0.35">
      <c r="A1" s="100" t="s">
        <v>62</v>
      </c>
      <c r="B1" s="101"/>
      <c r="C1" s="102"/>
      <c r="D1" s="101"/>
    </row>
    <row r="2" spans="1:4" x14ac:dyDescent="0.35">
      <c r="B2" s="101"/>
      <c r="C2" s="101"/>
      <c r="D2" s="101" t="s">
        <v>63</v>
      </c>
    </row>
    <row r="3" spans="1:4" x14ac:dyDescent="0.35">
      <c r="A3" s="103" t="s">
        <v>64</v>
      </c>
      <c r="B3" s="104" t="s">
        <v>36</v>
      </c>
      <c r="C3" s="104" t="s">
        <v>65</v>
      </c>
      <c r="D3" s="104" t="s">
        <v>66</v>
      </c>
    </row>
    <row r="4" spans="1:4" x14ac:dyDescent="0.35">
      <c r="B4" s="101"/>
      <c r="C4" s="102"/>
      <c r="D4" s="101"/>
    </row>
    <row r="5" spans="1:4" x14ac:dyDescent="0.35">
      <c r="A5" s="38" t="s">
        <v>67</v>
      </c>
      <c r="B5" s="101"/>
      <c r="C5" s="102"/>
      <c r="D5" s="101"/>
    </row>
    <row r="6" spans="1:4" x14ac:dyDescent="0.35">
      <c r="A6" s="100" t="s">
        <v>68</v>
      </c>
      <c r="B6" s="5">
        <v>120</v>
      </c>
      <c r="C6" s="105">
        <v>120</v>
      </c>
      <c r="D6" s="106">
        <v>120</v>
      </c>
    </row>
    <row r="7" spans="1:4" x14ac:dyDescent="0.35">
      <c r="A7" s="100" t="s">
        <v>69</v>
      </c>
      <c r="B7" s="5">
        <v>12000</v>
      </c>
      <c r="C7" s="105">
        <v>34000</v>
      </c>
      <c r="D7" s="106">
        <v>15000</v>
      </c>
    </row>
    <row r="8" spans="1:4" x14ac:dyDescent="0.35">
      <c r="A8" s="100" t="s">
        <v>70</v>
      </c>
      <c r="B8" s="5">
        <v>8000</v>
      </c>
      <c r="C8" s="105">
        <v>6300</v>
      </c>
      <c r="D8" s="106">
        <v>6500</v>
      </c>
    </row>
    <row r="9" spans="1:4" x14ac:dyDescent="0.35">
      <c r="A9" s="100" t="s">
        <v>71</v>
      </c>
      <c r="B9" s="5">
        <v>0</v>
      </c>
      <c r="C9" s="105">
        <v>0</v>
      </c>
      <c r="D9" s="5">
        <v>0</v>
      </c>
    </row>
    <row r="10" spans="1:4" x14ac:dyDescent="0.35">
      <c r="A10" s="100" t="s">
        <v>14</v>
      </c>
      <c r="B10" s="5">
        <v>0</v>
      </c>
      <c r="C10" s="105">
        <v>0</v>
      </c>
      <c r="D10" s="5">
        <v>0</v>
      </c>
    </row>
    <row r="11" spans="1:4" ht="21.5" thickBot="1" x14ac:dyDescent="0.55000000000000004">
      <c r="A11" s="11" t="s">
        <v>12</v>
      </c>
      <c r="B11" s="5">
        <v>113580</v>
      </c>
      <c r="C11" s="105">
        <v>113580</v>
      </c>
      <c r="D11" s="107">
        <v>124375</v>
      </c>
    </row>
    <row r="12" spans="1:4" ht="15.5" thickTop="1" thickBot="1" x14ac:dyDescent="0.4">
      <c r="A12" s="108" t="s">
        <v>72</v>
      </c>
      <c r="B12" s="109">
        <f>SUM(B5:B11)</f>
        <v>133700</v>
      </c>
      <c r="C12" s="110">
        <f>SUM(C5:C11)</f>
        <v>154000</v>
      </c>
      <c r="D12" s="109">
        <f>SUM(D5:D11)</f>
        <v>145995</v>
      </c>
    </row>
    <row r="13" spans="1:4" ht="15" thickTop="1" x14ac:dyDescent="0.35">
      <c r="A13" s="100" t="s">
        <v>73</v>
      </c>
      <c r="B13" s="5"/>
      <c r="C13" s="105"/>
      <c r="D13" s="5"/>
    </row>
    <row r="14" spans="1:4" x14ac:dyDescent="0.35">
      <c r="A14" s="38" t="s">
        <v>74</v>
      </c>
      <c r="B14" s="5"/>
      <c r="C14" s="105"/>
      <c r="D14" s="5"/>
    </row>
    <row r="15" spans="1:4" x14ac:dyDescent="0.35">
      <c r="A15" t="s">
        <v>75</v>
      </c>
      <c r="B15" s="5">
        <v>0</v>
      </c>
      <c r="C15" s="105">
        <v>0</v>
      </c>
      <c r="D15" s="5">
        <v>0</v>
      </c>
    </row>
    <row r="16" spans="1:4" x14ac:dyDescent="0.35">
      <c r="A16" t="s">
        <v>76</v>
      </c>
      <c r="B16" s="5">
        <v>0</v>
      </c>
      <c r="C16" s="105">
        <v>0</v>
      </c>
      <c r="D16" s="5">
        <v>0</v>
      </c>
    </row>
    <row r="17" spans="1:4" x14ac:dyDescent="0.35">
      <c r="A17" s="100" t="s">
        <v>77</v>
      </c>
      <c r="B17" s="5">
        <v>0</v>
      </c>
      <c r="C17" s="105">
        <v>600</v>
      </c>
      <c r="D17" s="5">
        <v>0</v>
      </c>
    </row>
    <row r="18" spans="1:4" ht="15" thickBot="1" x14ac:dyDescent="0.4">
      <c r="A18" s="100" t="s">
        <v>78</v>
      </c>
      <c r="B18" s="5">
        <v>0</v>
      </c>
      <c r="C18" s="105">
        <v>2500</v>
      </c>
      <c r="D18" s="106">
        <v>0</v>
      </c>
    </row>
    <row r="19" spans="1:4" ht="15.5" thickTop="1" thickBot="1" x14ac:dyDescent="0.4">
      <c r="A19" s="108" t="s">
        <v>72</v>
      </c>
      <c r="B19" s="109">
        <f>SUM(B16:B18)</f>
        <v>0</v>
      </c>
      <c r="C19" s="110">
        <f>SUM(C15:C18)</f>
        <v>3100</v>
      </c>
      <c r="D19" s="111">
        <f>SUM(D16:D18)</f>
        <v>0</v>
      </c>
    </row>
    <row r="20" spans="1:4" ht="15" thickTop="1" x14ac:dyDescent="0.35">
      <c r="B20" s="5"/>
      <c r="C20" s="105"/>
      <c r="D20" s="106"/>
    </row>
    <row r="21" spans="1:4" x14ac:dyDescent="0.35">
      <c r="B21" s="5"/>
      <c r="C21" s="105"/>
      <c r="D21" s="106"/>
    </row>
    <row r="22" spans="1:4" x14ac:dyDescent="0.35">
      <c r="A22" s="38" t="s">
        <v>79</v>
      </c>
      <c r="B22" s="5"/>
      <c r="C22" s="105"/>
      <c r="D22" s="106"/>
    </row>
    <row r="23" spans="1:4" x14ac:dyDescent="0.35">
      <c r="A23" s="100" t="s">
        <v>80</v>
      </c>
      <c r="B23" s="5">
        <v>75</v>
      </c>
      <c r="C23" s="105">
        <v>75</v>
      </c>
      <c r="D23" s="106">
        <v>75</v>
      </c>
    </row>
    <row r="24" spans="1:4" x14ac:dyDescent="0.35">
      <c r="A24" s="100" t="s">
        <v>81</v>
      </c>
      <c r="B24" s="5">
        <v>476</v>
      </c>
      <c r="C24" s="105">
        <v>476</v>
      </c>
      <c r="D24" s="106">
        <v>800</v>
      </c>
    </row>
    <row r="25" spans="1:4" x14ac:dyDescent="0.35">
      <c r="A25" t="s">
        <v>82</v>
      </c>
      <c r="B25" s="5"/>
      <c r="C25" s="105">
        <v>52</v>
      </c>
      <c r="D25" s="106">
        <v>50</v>
      </c>
    </row>
    <row r="26" spans="1:4" x14ac:dyDescent="0.35">
      <c r="A26" s="100" t="s">
        <v>83</v>
      </c>
      <c r="B26" s="5">
        <v>4000</v>
      </c>
      <c r="C26" s="105">
        <v>4000</v>
      </c>
      <c r="D26" s="106">
        <v>4000</v>
      </c>
    </row>
    <row r="27" spans="1:4" ht="15" thickBot="1" x14ac:dyDescent="0.4">
      <c r="A27" s="100" t="s">
        <v>84</v>
      </c>
      <c r="B27" s="5">
        <v>5000</v>
      </c>
      <c r="C27" s="105">
        <v>10500</v>
      </c>
      <c r="D27" s="106">
        <v>12000</v>
      </c>
    </row>
    <row r="28" spans="1:4" ht="15.5" thickTop="1" thickBot="1" x14ac:dyDescent="0.4">
      <c r="A28" s="108" t="s">
        <v>72</v>
      </c>
      <c r="B28" s="109">
        <f>SUM(B22:B27)</f>
        <v>9551</v>
      </c>
      <c r="C28" s="110">
        <f>SUM(C22:C27)</f>
        <v>15103</v>
      </c>
      <c r="D28" s="109">
        <f>SUM(D22:D27)</f>
        <v>16925</v>
      </c>
    </row>
    <row r="29" spans="1:4" ht="15" thickTop="1" x14ac:dyDescent="0.35">
      <c r="B29" s="5"/>
      <c r="C29" s="105"/>
      <c r="D29" s="5"/>
    </row>
    <row r="30" spans="1:4" x14ac:dyDescent="0.35">
      <c r="B30" s="5"/>
      <c r="C30" s="105"/>
      <c r="D30" s="5"/>
    </row>
    <row r="31" spans="1:4" x14ac:dyDescent="0.35">
      <c r="B31" s="5"/>
      <c r="C31" s="105"/>
      <c r="D31" s="5"/>
    </row>
    <row r="32" spans="1:4" x14ac:dyDescent="0.35">
      <c r="A32" s="112"/>
      <c r="B32" s="113"/>
      <c r="C32" s="114"/>
      <c r="D32" s="113"/>
    </row>
    <row r="33" spans="1:4" x14ac:dyDescent="0.35">
      <c r="B33" s="5"/>
      <c r="C33" s="105"/>
      <c r="D33" s="5"/>
    </row>
    <row r="34" spans="1:4" ht="15.5" x14ac:dyDescent="0.35">
      <c r="A34" s="115" t="s">
        <v>85</v>
      </c>
      <c r="B34" s="116"/>
      <c r="C34" s="116"/>
      <c r="D34" s="116"/>
    </row>
    <row r="35" spans="1:4" ht="15.5" x14ac:dyDescent="0.35">
      <c r="A35" s="117"/>
      <c r="B35" s="116"/>
      <c r="C35" s="116"/>
      <c r="D35" s="116"/>
    </row>
    <row r="36" spans="1:4" ht="15.5" x14ac:dyDescent="0.35">
      <c r="A36" s="118" t="s">
        <v>86</v>
      </c>
      <c r="B36" s="119">
        <f>B12</f>
        <v>133700</v>
      </c>
      <c r="C36" s="119">
        <f>C12</f>
        <v>154000</v>
      </c>
      <c r="D36" s="119">
        <f>D12</f>
        <v>145995</v>
      </c>
    </row>
    <row r="37" spans="1:4" ht="15.5" x14ac:dyDescent="0.35">
      <c r="A37" s="118" t="s">
        <v>87</v>
      </c>
      <c r="B37" s="119">
        <f>B19</f>
        <v>0</v>
      </c>
      <c r="C37" s="119">
        <f>C19</f>
        <v>3100</v>
      </c>
      <c r="D37" s="119">
        <f>D19</f>
        <v>0</v>
      </c>
    </row>
    <row r="38" spans="1:4" ht="15.5" x14ac:dyDescent="0.35">
      <c r="A38" s="118" t="s">
        <v>88</v>
      </c>
      <c r="B38" s="119">
        <f>B28</f>
        <v>9551</v>
      </c>
      <c r="C38" s="119">
        <f>C28</f>
        <v>15103</v>
      </c>
      <c r="D38" s="119">
        <f>D28</f>
        <v>16925</v>
      </c>
    </row>
    <row r="39" spans="1:4" ht="18.5" x14ac:dyDescent="0.45">
      <c r="A39" s="118" t="s">
        <v>89</v>
      </c>
      <c r="B39" s="119">
        <f>SUM(B36:B38)</f>
        <v>143251</v>
      </c>
      <c r="C39" s="119">
        <f>SUM(C36:C38)</f>
        <v>172203</v>
      </c>
      <c r="D39" s="144">
        <f>SUM(D36:D38)</f>
        <v>162920</v>
      </c>
    </row>
    <row r="40" spans="1:4" x14ac:dyDescent="0.35">
      <c r="B40" s="120"/>
      <c r="C40" s="120"/>
      <c r="D40" s="120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D210-F87F-4E09-95F9-956CCB43CDCA}">
  <dimension ref="A1:D98"/>
  <sheetViews>
    <sheetView workbookViewId="0">
      <selection activeCell="D73" sqref="D73"/>
    </sheetView>
  </sheetViews>
  <sheetFormatPr defaultColWidth="8.81640625" defaultRowHeight="14.5" x14ac:dyDescent="0.35"/>
  <cols>
    <col min="1" max="1" width="27.36328125" style="121" customWidth="1"/>
    <col min="2" max="2" width="15" style="134" customWidth="1"/>
    <col min="3" max="3" width="13" style="134" customWidth="1"/>
    <col min="4" max="4" width="15.7265625" style="121" customWidth="1"/>
    <col min="5" max="16384" width="8.81640625" style="121"/>
  </cols>
  <sheetData>
    <row r="1" spans="1:4" x14ac:dyDescent="0.35">
      <c r="B1" s="133"/>
    </row>
    <row r="2" spans="1:4" x14ac:dyDescent="0.35">
      <c r="B2" s="133" t="s">
        <v>63</v>
      </c>
      <c r="C2" s="134" t="s">
        <v>90</v>
      </c>
      <c r="D2" s="121" t="s">
        <v>63</v>
      </c>
    </row>
    <row r="3" spans="1:4" x14ac:dyDescent="0.35">
      <c r="A3" s="122" t="s">
        <v>91</v>
      </c>
      <c r="B3" s="104" t="s">
        <v>36</v>
      </c>
      <c r="C3" s="135" t="s">
        <v>65</v>
      </c>
      <c r="D3" s="123" t="s">
        <v>66</v>
      </c>
    </row>
    <row r="4" spans="1:4" x14ac:dyDescent="0.35">
      <c r="B4" s="133"/>
    </row>
    <row r="5" spans="1:4" x14ac:dyDescent="0.35">
      <c r="A5" s="123" t="s">
        <v>67</v>
      </c>
      <c r="B5" s="133"/>
    </row>
    <row r="6" spans="1:4" x14ac:dyDescent="0.35">
      <c r="A6" s="121" t="s">
        <v>92</v>
      </c>
      <c r="B6" s="136">
        <v>38500</v>
      </c>
      <c r="C6" s="134">
        <v>34759</v>
      </c>
      <c r="D6" s="6">
        <v>36000</v>
      </c>
    </row>
    <row r="7" spans="1:4" x14ac:dyDescent="0.35">
      <c r="A7" s="121" t="s">
        <v>93</v>
      </c>
      <c r="B7" s="136">
        <v>7820</v>
      </c>
      <c r="C7" s="134">
        <v>9349</v>
      </c>
      <c r="D7" s="11">
        <v>9500</v>
      </c>
    </row>
    <row r="8" spans="1:4" x14ac:dyDescent="0.35">
      <c r="A8" s="121" t="s">
        <v>94</v>
      </c>
      <c r="B8" s="136">
        <v>2250</v>
      </c>
      <c r="C8" s="134">
        <v>2400</v>
      </c>
      <c r="D8" s="11">
        <v>2400</v>
      </c>
    </row>
    <row r="9" spans="1:4" x14ac:dyDescent="0.35">
      <c r="A9" s="121" t="s">
        <v>95</v>
      </c>
      <c r="B9" s="136">
        <v>12000</v>
      </c>
      <c r="C9" s="134">
        <v>35000</v>
      </c>
      <c r="D9" s="6">
        <v>15000</v>
      </c>
    </row>
    <row r="10" spans="1:4" x14ac:dyDescent="0.35">
      <c r="A10" s="121" t="s">
        <v>96</v>
      </c>
      <c r="B10" s="136">
        <v>1500</v>
      </c>
      <c r="C10" s="134">
        <v>1200</v>
      </c>
      <c r="D10" s="11">
        <v>1250</v>
      </c>
    </row>
    <row r="11" spans="1:4" x14ac:dyDescent="0.35">
      <c r="A11" s="121" t="s">
        <v>97</v>
      </c>
      <c r="B11" s="136">
        <v>950</v>
      </c>
      <c r="C11" s="134">
        <v>800</v>
      </c>
      <c r="D11" s="11">
        <v>850</v>
      </c>
    </row>
    <row r="12" spans="1:4" x14ac:dyDescent="0.35">
      <c r="A12" s="121" t="s">
        <v>98</v>
      </c>
      <c r="B12" s="136">
        <v>75</v>
      </c>
      <c r="C12" s="134">
        <v>40</v>
      </c>
      <c r="D12" s="11">
        <v>50</v>
      </c>
    </row>
    <row r="13" spans="1:4" x14ac:dyDescent="0.35">
      <c r="A13" s="121" t="s">
        <v>99</v>
      </c>
      <c r="B13" s="136">
        <v>210</v>
      </c>
      <c r="C13" s="134">
        <v>216</v>
      </c>
      <c r="D13" s="11">
        <v>220</v>
      </c>
    </row>
    <row r="14" spans="1:4" x14ac:dyDescent="0.35">
      <c r="A14" s="121" t="s">
        <v>100</v>
      </c>
      <c r="B14" s="136">
        <v>1250</v>
      </c>
      <c r="C14" s="134">
        <v>1900</v>
      </c>
      <c r="D14" s="11">
        <v>2000</v>
      </c>
    </row>
    <row r="15" spans="1:4" x14ac:dyDescent="0.35">
      <c r="A15" s="121" t="s">
        <v>101</v>
      </c>
      <c r="B15" s="136">
        <v>250</v>
      </c>
      <c r="C15" s="134">
        <v>250</v>
      </c>
      <c r="D15" s="11">
        <v>350</v>
      </c>
    </row>
    <row r="16" spans="1:4" x14ac:dyDescent="0.35">
      <c r="A16" s="121" t="s">
        <v>102</v>
      </c>
      <c r="B16" s="136">
        <v>250</v>
      </c>
      <c r="C16" s="134">
        <v>450</v>
      </c>
      <c r="D16" s="11">
        <v>350</v>
      </c>
    </row>
    <row r="17" spans="1:4" x14ac:dyDescent="0.35">
      <c r="A17" s="121" t="s">
        <v>103</v>
      </c>
      <c r="B17" s="136">
        <v>0</v>
      </c>
      <c r="C17" s="134">
        <v>0</v>
      </c>
      <c r="D17" s="11">
        <v>0</v>
      </c>
    </row>
    <row r="18" spans="1:4" x14ac:dyDescent="0.35">
      <c r="A18" s="121" t="s">
        <v>104</v>
      </c>
      <c r="B18" s="136">
        <v>2500</v>
      </c>
      <c r="C18" s="134">
        <v>3000</v>
      </c>
      <c r="D18" s="6">
        <v>6000</v>
      </c>
    </row>
    <row r="19" spans="1:4" x14ac:dyDescent="0.35">
      <c r="A19" s="121" t="s">
        <v>105</v>
      </c>
      <c r="B19" s="136">
        <v>485</v>
      </c>
      <c r="C19" s="134">
        <v>500</v>
      </c>
      <c r="D19" s="11">
        <v>520</v>
      </c>
    </row>
    <row r="20" spans="1:4" x14ac:dyDescent="0.35">
      <c r="A20" s="121" t="s">
        <v>106</v>
      </c>
      <c r="B20" s="136">
        <v>140</v>
      </c>
      <c r="C20" s="134">
        <v>150</v>
      </c>
      <c r="D20" s="11">
        <v>150</v>
      </c>
    </row>
    <row r="21" spans="1:4" x14ac:dyDescent="0.35">
      <c r="A21" s="121" t="s">
        <v>107</v>
      </c>
      <c r="B21" s="136">
        <v>800</v>
      </c>
      <c r="C21" s="134">
        <v>1000</v>
      </c>
      <c r="D21" s="11">
        <v>1000</v>
      </c>
    </row>
    <row r="22" spans="1:4" x14ac:dyDescent="0.35">
      <c r="A22" s="121" t="s">
        <v>108</v>
      </c>
      <c r="B22" s="136">
        <v>0</v>
      </c>
      <c r="C22" s="134">
        <v>10</v>
      </c>
      <c r="D22" s="11">
        <v>0</v>
      </c>
    </row>
    <row r="23" spans="1:4" x14ac:dyDescent="0.35">
      <c r="A23" s="121" t="s">
        <v>109</v>
      </c>
      <c r="B23" s="136">
        <v>5700</v>
      </c>
      <c r="C23" s="134">
        <v>5682</v>
      </c>
      <c r="D23" s="11">
        <v>5700</v>
      </c>
    </row>
    <row r="24" spans="1:4" ht="15" thickBot="1" x14ac:dyDescent="0.4">
      <c r="A24" s="31" t="s">
        <v>110</v>
      </c>
      <c r="B24" s="136"/>
      <c r="C24" s="134">
        <v>0</v>
      </c>
      <c r="D24" s="31">
        <v>0</v>
      </c>
    </row>
    <row r="25" spans="1:4" ht="15.5" thickTop="1" thickBot="1" x14ac:dyDescent="0.4">
      <c r="A25" s="124" t="s">
        <v>72</v>
      </c>
      <c r="B25" s="137">
        <f>SUM(B6:B24)</f>
        <v>74680</v>
      </c>
      <c r="C25" s="138">
        <f>SUM(C6:C24)</f>
        <v>96706</v>
      </c>
      <c r="D25" s="125">
        <f>SUM(D6:D24)</f>
        <v>81340</v>
      </c>
    </row>
    <row r="26" spans="1:4" ht="15" thickTop="1" x14ac:dyDescent="0.35">
      <c r="A26" s="121" t="s">
        <v>73</v>
      </c>
      <c r="B26" s="136"/>
    </row>
    <row r="27" spans="1:4" x14ac:dyDescent="0.35">
      <c r="A27" s="123" t="s">
        <v>111</v>
      </c>
      <c r="B27" s="136"/>
    </row>
    <row r="28" spans="1:4" x14ac:dyDescent="0.35">
      <c r="A28" s="31" t="s">
        <v>19</v>
      </c>
      <c r="B28" s="136">
        <v>2000</v>
      </c>
      <c r="C28" s="134">
        <v>2000</v>
      </c>
      <c r="D28" s="31">
        <v>1000</v>
      </c>
    </row>
    <row r="29" spans="1:4" x14ac:dyDescent="0.35">
      <c r="A29" s="121" t="s">
        <v>112</v>
      </c>
      <c r="B29" s="136"/>
      <c r="C29" s="134">
        <v>0</v>
      </c>
      <c r="D29" s="11">
        <v>1200</v>
      </c>
    </row>
    <row r="30" spans="1:4" x14ac:dyDescent="0.35">
      <c r="A30" s="121" t="s">
        <v>113</v>
      </c>
      <c r="B30" s="136">
        <v>50</v>
      </c>
      <c r="C30" s="134">
        <v>250</v>
      </c>
      <c r="D30" s="11">
        <v>150</v>
      </c>
    </row>
    <row r="31" spans="1:4" x14ac:dyDescent="0.35">
      <c r="A31" s="121" t="s">
        <v>114</v>
      </c>
      <c r="B31" s="136">
        <v>300</v>
      </c>
      <c r="C31" s="134">
        <v>126</v>
      </c>
      <c r="D31" s="11">
        <v>150</v>
      </c>
    </row>
    <row r="32" spans="1:4" x14ac:dyDescent="0.35">
      <c r="A32" s="121" t="s">
        <v>115</v>
      </c>
      <c r="B32" s="136">
        <v>150</v>
      </c>
      <c r="C32" s="134">
        <v>300</v>
      </c>
      <c r="D32" s="11">
        <v>0</v>
      </c>
    </row>
    <row r="33" spans="1:4" x14ac:dyDescent="0.35">
      <c r="A33" s="121" t="s">
        <v>116</v>
      </c>
      <c r="B33" s="136">
        <v>0</v>
      </c>
      <c r="C33" s="134">
        <v>0</v>
      </c>
      <c r="D33" s="11">
        <v>0</v>
      </c>
    </row>
    <row r="34" spans="1:4" x14ac:dyDescent="0.35">
      <c r="A34" s="121" t="s">
        <v>117</v>
      </c>
      <c r="B34" s="136">
        <v>165</v>
      </c>
      <c r="C34" s="134">
        <v>198</v>
      </c>
      <c r="D34" s="11">
        <v>200</v>
      </c>
    </row>
    <row r="35" spans="1:4" x14ac:dyDescent="0.35">
      <c r="A35" s="121" t="s">
        <v>118</v>
      </c>
      <c r="B35" s="136">
        <v>100</v>
      </c>
      <c r="C35" s="134">
        <v>20</v>
      </c>
      <c r="D35" s="11">
        <v>50</v>
      </c>
    </row>
    <row r="36" spans="1:4" s="11" customFormat="1" x14ac:dyDescent="0.35">
      <c r="A36" s="31" t="s">
        <v>119</v>
      </c>
      <c r="B36" s="136">
        <v>2000</v>
      </c>
      <c r="C36" s="134">
        <v>0</v>
      </c>
      <c r="D36" s="31">
        <v>1000</v>
      </c>
    </row>
    <row r="37" spans="1:4" x14ac:dyDescent="0.35">
      <c r="A37" s="121" t="s">
        <v>120</v>
      </c>
      <c r="B37" s="136">
        <v>3400</v>
      </c>
      <c r="C37" s="134">
        <v>3992</v>
      </c>
      <c r="D37" s="11">
        <v>4300</v>
      </c>
    </row>
    <row r="38" spans="1:4" s="11" customFormat="1" x14ac:dyDescent="0.35">
      <c r="A38" s="31" t="s">
        <v>156</v>
      </c>
      <c r="B38" s="136">
        <v>2500</v>
      </c>
      <c r="C38" s="134">
        <v>12500</v>
      </c>
      <c r="D38" s="31">
        <v>1000</v>
      </c>
    </row>
    <row r="39" spans="1:4" x14ac:dyDescent="0.35">
      <c r="A39" s="121" t="s">
        <v>121</v>
      </c>
      <c r="B39" s="136">
        <v>100</v>
      </c>
      <c r="C39" s="134">
        <v>300</v>
      </c>
      <c r="D39" s="11">
        <v>400</v>
      </c>
    </row>
    <row r="40" spans="1:4" x14ac:dyDescent="0.35">
      <c r="A40" s="121" t="s">
        <v>122</v>
      </c>
      <c r="B40" s="136">
        <v>100</v>
      </c>
      <c r="C40" s="134">
        <v>50</v>
      </c>
      <c r="D40" s="11">
        <v>50</v>
      </c>
    </row>
    <row r="41" spans="1:4" x14ac:dyDescent="0.35">
      <c r="A41" s="121" t="s">
        <v>123</v>
      </c>
      <c r="B41" s="136">
        <v>0</v>
      </c>
      <c r="C41" s="134">
        <v>250</v>
      </c>
      <c r="D41" s="11">
        <v>0</v>
      </c>
    </row>
    <row r="42" spans="1:4" ht="15" thickBot="1" x14ac:dyDescent="0.4">
      <c r="A42" s="121" t="s">
        <v>124</v>
      </c>
      <c r="B42" s="136">
        <v>200</v>
      </c>
      <c r="C42" s="134">
        <v>0</v>
      </c>
      <c r="D42" s="11">
        <v>0</v>
      </c>
    </row>
    <row r="43" spans="1:4" ht="15.5" thickTop="1" thickBot="1" x14ac:dyDescent="0.4">
      <c r="A43" s="124" t="s">
        <v>72</v>
      </c>
      <c r="B43" s="137">
        <f>SUM(B28:B42)</f>
        <v>11065</v>
      </c>
      <c r="C43" s="138">
        <f>SUM(C28:C42)</f>
        <v>19986</v>
      </c>
      <c r="D43" s="125">
        <f>SUM(D28:D42)</f>
        <v>9500</v>
      </c>
    </row>
    <row r="44" spans="1:4" ht="15" thickTop="1" x14ac:dyDescent="0.35">
      <c r="B44" s="136"/>
    </row>
    <row r="45" spans="1:4" x14ac:dyDescent="0.35">
      <c r="B45" s="136"/>
    </row>
    <row r="46" spans="1:4" x14ac:dyDescent="0.35">
      <c r="A46" s="123" t="s">
        <v>125</v>
      </c>
      <c r="B46" s="136"/>
    </row>
    <row r="47" spans="1:4" x14ac:dyDescent="0.35">
      <c r="A47" s="121" t="s">
        <v>126</v>
      </c>
      <c r="B47" s="136">
        <v>5000</v>
      </c>
      <c r="C47" s="134">
        <v>5700</v>
      </c>
      <c r="D47" s="11">
        <v>5500</v>
      </c>
    </row>
    <row r="48" spans="1:4" x14ac:dyDescent="0.35">
      <c r="A48" s="121" t="s">
        <v>127</v>
      </c>
      <c r="B48" s="136"/>
      <c r="C48" s="134">
        <v>3400</v>
      </c>
      <c r="D48" s="11">
        <v>5200</v>
      </c>
    </row>
    <row r="49" spans="1:4" x14ac:dyDescent="0.35">
      <c r="A49" s="121" t="s">
        <v>128</v>
      </c>
      <c r="B49" s="136">
        <v>0</v>
      </c>
      <c r="C49" s="134">
        <v>0</v>
      </c>
      <c r="D49" s="11">
        <v>0</v>
      </c>
    </row>
    <row r="50" spans="1:4" s="11" customFormat="1" x14ac:dyDescent="0.35">
      <c r="A50" s="31" t="s">
        <v>129</v>
      </c>
      <c r="B50" s="136">
        <v>5000</v>
      </c>
      <c r="C50" s="134">
        <v>99000</v>
      </c>
      <c r="D50" s="31">
        <v>5000</v>
      </c>
    </row>
    <row r="51" spans="1:4" ht="15" thickBot="1" x14ac:dyDescent="0.4">
      <c r="A51" s="121" t="s">
        <v>130</v>
      </c>
      <c r="B51" s="136">
        <v>0</v>
      </c>
      <c r="C51" s="134">
        <v>0</v>
      </c>
      <c r="D51" s="11">
        <v>0</v>
      </c>
    </row>
    <row r="52" spans="1:4" ht="15.5" thickTop="1" thickBot="1" x14ac:dyDescent="0.4">
      <c r="A52" s="124" t="s">
        <v>72</v>
      </c>
      <c r="B52" s="137">
        <f>SUM(B44:B51)</f>
        <v>10000</v>
      </c>
      <c r="C52" s="138">
        <f>SUM(C47:C51)</f>
        <v>108100</v>
      </c>
      <c r="D52" s="125">
        <f>SUM(D47:D51)</f>
        <v>15700</v>
      </c>
    </row>
    <row r="53" spans="1:4" ht="15" thickTop="1" x14ac:dyDescent="0.35">
      <c r="B53" s="136"/>
    </row>
    <row r="54" spans="1:4" x14ac:dyDescent="0.35">
      <c r="B54" s="136"/>
    </row>
    <row r="55" spans="1:4" x14ac:dyDescent="0.35">
      <c r="A55" s="123" t="s">
        <v>79</v>
      </c>
      <c r="B55" s="136"/>
    </row>
    <row r="56" spans="1:4" x14ac:dyDescent="0.35">
      <c r="A56" s="31" t="s">
        <v>131</v>
      </c>
      <c r="B56" s="136">
        <v>16380</v>
      </c>
      <c r="C56" s="134">
        <v>20058</v>
      </c>
      <c r="D56" s="31">
        <v>20500</v>
      </c>
    </row>
    <row r="57" spans="1:4" x14ac:dyDescent="0.35">
      <c r="A57" s="31" t="s">
        <v>132</v>
      </c>
      <c r="B57" s="136"/>
      <c r="C57" s="134">
        <v>0</v>
      </c>
      <c r="D57" s="31">
        <v>0</v>
      </c>
    </row>
    <row r="58" spans="1:4" x14ac:dyDescent="0.35">
      <c r="A58" s="121" t="s">
        <v>133</v>
      </c>
      <c r="B58" s="136">
        <v>1000</v>
      </c>
      <c r="C58" s="134">
        <v>0</v>
      </c>
      <c r="D58" s="11">
        <v>3000</v>
      </c>
    </row>
    <row r="59" spans="1:4" x14ac:dyDescent="0.35">
      <c r="A59" s="31" t="s">
        <v>134</v>
      </c>
      <c r="B59" s="136">
        <v>2300</v>
      </c>
      <c r="C59" s="134">
        <v>2275</v>
      </c>
      <c r="D59" s="31">
        <v>1300</v>
      </c>
    </row>
    <row r="60" spans="1:4" x14ac:dyDescent="0.35">
      <c r="A60" s="31" t="s">
        <v>81</v>
      </c>
      <c r="B60" s="136">
        <v>1700</v>
      </c>
      <c r="C60" s="134">
        <v>300</v>
      </c>
      <c r="D60" s="31">
        <v>250</v>
      </c>
    </row>
    <row r="61" spans="1:4" s="11" customFormat="1" x14ac:dyDescent="0.35">
      <c r="A61" s="31" t="s">
        <v>157</v>
      </c>
      <c r="B61" s="136">
        <v>2000</v>
      </c>
      <c r="C61" s="134">
        <v>4500</v>
      </c>
      <c r="D61" s="31">
        <v>3000</v>
      </c>
    </row>
    <row r="62" spans="1:4" x14ac:dyDescent="0.35">
      <c r="A62" s="31" t="s">
        <v>135</v>
      </c>
      <c r="B62" s="136">
        <v>500</v>
      </c>
      <c r="C62" s="134">
        <v>1337</v>
      </c>
      <c r="D62" s="31">
        <v>500</v>
      </c>
    </row>
    <row r="63" spans="1:4" s="11" customFormat="1" x14ac:dyDescent="0.35">
      <c r="A63" s="31" t="s">
        <v>136</v>
      </c>
      <c r="B63" s="136">
        <v>1600</v>
      </c>
      <c r="C63" s="134">
        <v>1650</v>
      </c>
      <c r="D63" s="31">
        <v>1650</v>
      </c>
    </row>
    <row r="64" spans="1:4" x14ac:dyDescent="0.35">
      <c r="A64" s="31" t="s">
        <v>137</v>
      </c>
      <c r="B64" s="136">
        <v>3400</v>
      </c>
      <c r="C64" s="134">
        <v>5000</v>
      </c>
      <c r="D64" s="31">
        <v>4000</v>
      </c>
    </row>
    <row r="65" spans="1:4" s="11" customFormat="1" x14ac:dyDescent="0.35">
      <c r="A65" s="31" t="s">
        <v>138</v>
      </c>
      <c r="B65" s="136">
        <v>0</v>
      </c>
      <c r="C65" s="134">
        <v>3000</v>
      </c>
      <c r="D65" s="31">
        <v>0</v>
      </c>
    </row>
    <row r="66" spans="1:4" x14ac:dyDescent="0.35">
      <c r="A66" s="31" t="s">
        <v>139</v>
      </c>
      <c r="B66" s="136">
        <v>1500</v>
      </c>
      <c r="C66" s="134">
        <v>3400</v>
      </c>
      <c r="D66" s="31">
        <v>1000</v>
      </c>
    </row>
    <row r="67" spans="1:4" x14ac:dyDescent="0.35">
      <c r="A67" s="121" t="s">
        <v>140</v>
      </c>
      <c r="B67" s="136">
        <v>850</v>
      </c>
      <c r="C67" s="134">
        <v>850</v>
      </c>
      <c r="D67" s="11">
        <v>850</v>
      </c>
    </row>
    <row r="68" spans="1:4" x14ac:dyDescent="0.35">
      <c r="A68" s="121" t="s">
        <v>141</v>
      </c>
      <c r="B68" s="136">
        <v>2600</v>
      </c>
      <c r="C68" s="134">
        <v>3320</v>
      </c>
      <c r="D68" s="11">
        <v>3600</v>
      </c>
    </row>
    <row r="69" spans="1:4" x14ac:dyDescent="0.35">
      <c r="A69" s="121" t="s">
        <v>142</v>
      </c>
      <c r="B69" s="136">
        <v>2500</v>
      </c>
      <c r="C69" s="134">
        <v>1980</v>
      </c>
      <c r="D69" s="11">
        <v>2100</v>
      </c>
    </row>
    <row r="70" spans="1:4" x14ac:dyDescent="0.35">
      <c r="A70" s="121" t="s">
        <v>143</v>
      </c>
      <c r="B70" s="136">
        <v>126</v>
      </c>
      <c r="C70" s="134">
        <v>126</v>
      </c>
      <c r="D70" s="11">
        <v>130</v>
      </c>
    </row>
    <row r="71" spans="1:4" x14ac:dyDescent="0.35">
      <c r="A71" s="121" t="s">
        <v>144</v>
      </c>
      <c r="B71" s="136">
        <v>1150</v>
      </c>
      <c r="C71" s="134">
        <v>720</v>
      </c>
      <c r="D71" s="11">
        <v>800</v>
      </c>
    </row>
    <row r="72" spans="1:4" x14ac:dyDescent="0.35">
      <c r="A72" s="31" t="s">
        <v>170</v>
      </c>
      <c r="B72" s="136">
        <v>5000</v>
      </c>
      <c r="C72" s="134">
        <v>0</v>
      </c>
      <c r="D72" s="31">
        <v>2500</v>
      </c>
    </row>
    <row r="73" spans="1:4" ht="15" thickBot="1" x14ac:dyDescent="0.4">
      <c r="A73" s="31" t="s">
        <v>145</v>
      </c>
      <c r="B73" s="136"/>
      <c r="C73" s="134">
        <v>0</v>
      </c>
      <c r="D73" s="31">
        <v>4000</v>
      </c>
    </row>
    <row r="74" spans="1:4" ht="15.5" thickTop="1" thickBot="1" x14ac:dyDescent="0.4">
      <c r="A74" s="124" t="s">
        <v>72</v>
      </c>
      <c r="B74" s="137">
        <f>SUM(B55:B72)</f>
        <v>42606</v>
      </c>
      <c r="C74" s="138">
        <f>SUM(C56:C73)</f>
        <v>48516</v>
      </c>
      <c r="D74" s="125">
        <f>SUM(D56:D73)</f>
        <v>49180</v>
      </c>
    </row>
    <row r="75" spans="1:4" ht="15" thickTop="1" x14ac:dyDescent="0.35">
      <c r="B75" s="136"/>
    </row>
    <row r="76" spans="1:4" x14ac:dyDescent="0.35">
      <c r="A76" s="123" t="s">
        <v>87</v>
      </c>
      <c r="B76" s="136"/>
    </row>
    <row r="77" spans="1:4" x14ac:dyDescent="0.35">
      <c r="A77" s="31" t="s">
        <v>146</v>
      </c>
      <c r="B77" s="136">
        <v>500</v>
      </c>
      <c r="C77" s="134">
        <v>500</v>
      </c>
      <c r="D77" s="31">
        <v>0</v>
      </c>
    </row>
    <row r="78" spans="1:4" x14ac:dyDescent="0.35">
      <c r="A78" s="121" t="s">
        <v>147</v>
      </c>
      <c r="B78" s="136">
        <v>1000</v>
      </c>
      <c r="C78" s="134">
        <v>700</v>
      </c>
      <c r="D78" s="11">
        <v>1000</v>
      </c>
    </row>
    <row r="79" spans="1:4" x14ac:dyDescent="0.35">
      <c r="A79" s="121" t="s">
        <v>148</v>
      </c>
      <c r="B79" s="136">
        <v>150</v>
      </c>
      <c r="C79" s="134">
        <v>55</v>
      </c>
      <c r="D79" s="11">
        <v>200</v>
      </c>
    </row>
    <row r="80" spans="1:4" x14ac:dyDescent="0.35">
      <c r="A80" s="121" t="s">
        <v>149</v>
      </c>
      <c r="B80" s="136">
        <v>0</v>
      </c>
      <c r="C80" s="134">
        <v>0</v>
      </c>
      <c r="D80" s="121">
        <v>0</v>
      </c>
    </row>
    <row r="81" spans="1:4" x14ac:dyDescent="0.35">
      <c r="A81" s="121" t="s">
        <v>150</v>
      </c>
      <c r="B81" s="136">
        <v>0</v>
      </c>
      <c r="C81" s="134">
        <v>0</v>
      </c>
      <c r="D81" s="121">
        <v>0</v>
      </c>
    </row>
    <row r="82" spans="1:4" ht="15" thickBot="1" x14ac:dyDescent="0.4">
      <c r="A82" s="121" t="s">
        <v>151</v>
      </c>
      <c r="B82" s="136">
        <v>3000</v>
      </c>
      <c r="C82" s="134">
        <v>5500</v>
      </c>
      <c r="D82" s="11">
        <v>6000</v>
      </c>
    </row>
    <row r="83" spans="1:4" ht="15.5" thickTop="1" thickBot="1" x14ac:dyDescent="0.4">
      <c r="A83" s="124" t="s">
        <v>72</v>
      </c>
      <c r="B83" s="137">
        <f>SUM(B76:B82)</f>
        <v>4650</v>
      </c>
      <c r="C83" s="138">
        <f>SUM(C77:C82)</f>
        <v>6755</v>
      </c>
      <c r="D83" s="125">
        <f>SUM(D77:D82)</f>
        <v>7200</v>
      </c>
    </row>
    <row r="84" spans="1:4" ht="15" thickTop="1" x14ac:dyDescent="0.35">
      <c r="B84" s="136"/>
    </row>
    <row r="85" spans="1:4" x14ac:dyDescent="0.35">
      <c r="B85" s="139"/>
      <c r="C85" s="140"/>
      <c r="D85" s="126"/>
    </row>
    <row r="86" spans="1:4" x14ac:dyDescent="0.35">
      <c r="A86" s="127"/>
      <c r="B86" s="136"/>
    </row>
    <row r="87" spans="1:4" x14ac:dyDescent="0.35">
      <c r="B87" s="136"/>
    </row>
    <row r="88" spans="1:4" ht="15.5" x14ac:dyDescent="0.35">
      <c r="A88" s="128" t="s">
        <v>152</v>
      </c>
      <c r="B88" s="116"/>
    </row>
    <row r="89" spans="1:4" ht="15.5" x14ac:dyDescent="0.35">
      <c r="A89" s="129"/>
      <c r="B89" s="116"/>
    </row>
    <row r="90" spans="1:4" ht="15.5" x14ac:dyDescent="0.35">
      <c r="A90" s="130" t="s">
        <v>86</v>
      </c>
      <c r="B90" s="119">
        <f>B25</f>
        <v>74680</v>
      </c>
      <c r="C90" s="141">
        <f>C25</f>
        <v>96706</v>
      </c>
      <c r="D90" s="131">
        <f>D25</f>
        <v>81340</v>
      </c>
    </row>
    <row r="91" spans="1:4" ht="15.5" x14ac:dyDescent="0.35">
      <c r="A91" s="130" t="s">
        <v>153</v>
      </c>
      <c r="B91" s="119">
        <f>B43</f>
        <v>11065</v>
      </c>
      <c r="C91" s="142">
        <f>C43</f>
        <v>19986</v>
      </c>
      <c r="D91" s="131">
        <f>D43</f>
        <v>9500</v>
      </c>
    </row>
    <row r="92" spans="1:4" ht="15.5" x14ac:dyDescent="0.35">
      <c r="A92" s="130" t="s">
        <v>154</v>
      </c>
      <c r="B92" s="119">
        <f>B52</f>
        <v>10000</v>
      </c>
      <c r="C92" s="142">
        <f>C52</f>
        <v>108100</v>
      </c>
      <c r="D92" s="131">
        <f>D52</f>
        <v>15700</v>
      </c>
    </row>
    <row r="93" spans="1:4" ht="15.5" x14ac:dyDescent="0.35">
      <c r="A93" s="130" t="s">
        <v>155</v>
      </c>
      <c r="B93" s="119">
        <f>B74</f>
        <v>42606</v>
      </c>
      <c r="C93" s="142">
        <f>C74</f>
        <v>48516</v>
      </c>
      <c r="D93" s="131">
        <f>D74</f>
        <v>49180</v>
      </c>
    </row>
    <row r="94" spans="1:4" ht="15.5" x14ac:dyDescent="0.35">
      <c r="A94" s="130" t="s">
        <v>87</v>
      </c>
      <c r="B94" s="119">
        <f>B83</f>
        <v>4650</v>
      </c>
      <c r="C94" s="142">
        <f>C83</f>
        <v>6755</v>
      </c>
      <c r="D94" s="131">
        <f>D83</f>
        <v>7200</v>
      </c>
    </row>
    <row r="95" spans="1:4" ht="18.5" x14ac:dyDescent="0.45">
      <c r="A95" s="130" t="s">
        <v>89</v>
      </c>
      <c r="B95" s="119">
        <f>SUM(B90:B94)</f>
        <v>143001</v>
      </c>
      <c r="C95" s="141">
        <f>SUM(C90:C94)</f>
        <v>280063</v>
      </c>
      <c r="D95" s="132">
        <f>SUM(D90:D94)</f>
        <v>162920</v>
      </c>
    </row>
    <row r="96" spans="1:4" x14ac:dyDescent="0.35">
      <c r="B96" s="143"/>
    </row>
    <row r="97" spans="2:2" x14ac:dyDescent="0.35">
      <c r="B97" s="143" t="s">
        <v>73</v>
      </c>
    </row>
    <row r="98" spans="2:2" x14ac:dyDescent="0.35">
      <c r="B98" s="143" t="s">
        <v>73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Advisory Budget </vt:lpstr>
      <vt:lpstr>Draft Budget</vt:lpstr>
      <vt:lpstr>Income</vt:lpstr>
      <vt:lpstr>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 Ward</dc:creator>
  <cp:lastModifiedBy>Roz Ward</cp:lastModifiedBy>
  <cp:lastPrinted>2021-12-22T09:04:47Z</cp:lastPrinted>
  <dcterms:created xsi:type="dcterms:W3CDTF">2021-11-29T11:52:09Z</dcterms:created>
  <dcterms:modified xsi:type="dcterms:W3CDTF">2022-01-13T11:20:29Z</dcterms:modified>
</cp:coreProperties>
</file>